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500" yWindow="1356" windowWidth="21600" windowHeight="11388"/>
  </bookViews>
  <sheets>
    <sheet name="AA-EE" sheetId="1" r:id="rId1"/>
    <sheet name="MM" sheetId="2" r:id="rId2"/>
    <sheet name="SS" sheetId="3" r:id="rId3"/>
    <sheet name="Gradi per Area G.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C52" i="1"/>
  <c r="C51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J44" i="1"/>
  <c r="H45" i="1"/>
  <c r="H46" i="1"/>
  <c r="H47" i="1"/>
  <c r="D47" i="1"/>
  <c r="E47" i="1" s="1"/>
  <c r="E46" i="1"/>
  <c r="J46" i="1" s="1"/>
  <c r="E45" i="1"/>
  <c r="J45" i="1" s="1"/>
  <c r="E44" i="1"/>
  <c r="E43" i="1"/>
  <c r="J43" i="1" s="1"/>
  <c r="E42" i="1"/>
  <c r="J42" i="1" s="1"/>
  <c r="E41" i="1"/>
  <c r="E40" i="1"/>
  <c r="J40" i="1" s="1"/>
  <c r="E39" i="1"/>
  <c r="J39" i="1" s="1"/>
  <c r="E38" i="1"/>
  <c r="E37" i="1"/>
  <c r="J37" i="1" s="1"/>
  <c r="E36" i="1"/>
  <c r="J36" i="1" s="1"/>
  <c r="E35" i="1"/>
  <c r="J35" i="1" s="1"/>
  <c r="E34" i="1"/>
  <c r="J34" i="1" s="1"/>
  <c r="E33" i="1"/>
  <c r="J33" i="1" s="1"/>
  <c r="E32" i="1"/>
  <c r="J32" i="1" s="1"/>
  <c r="E31" i="1"/>
  <c r="J31" i="1" s="1"/>
  <c r="E30" i="1"/>
  <c r="J30" i="1" s="1"/>
  <c r="E29" i="1"/>
  <c r="B25" i="4"/>
  <c r="B24" i="4"/>
  <c r="B23" i="4"/>
  <c r="F25" i="4"/>
  <c r="F24" i="4"/>
  <c r="F23" i="4"/>
  <c r="E25" i="4"/>
  <c r="E24" i="4"/>
  <c r="E23" i="4"/>
  <c r="D25" i="4"/>
  <c r="D24" i="4"/>
  <c r="D23" i="4"/>
  <c r="C25" i="4"/>
  <c r="C24" i="4"/>
  <c r="C23" i="4"/>
  <c r="H15" i="4"/>
  <c r="H14" i="4"/>
  <c r="H13" i="4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7" i="3"/>
  <c r="AF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D15" i="4"/>
  <c r="D14" i="4"/>
  <c r="D13" i="4"/>
  <c r="H6" i="4"/>
  <c r="H7" i="4"/>
  <c r="H8" i="4"/>
  <c r="F8" i="4"/>
  <c r="F7" i="4"/>
  <c r="F6" i="4"/>
  <c r="D6" i="4"/>
  <c r="D7" i="4"/>
  <c r="D8" i="4"/>
  <c r="B6" i="4"/>
  <c r="B7" i="4"/>
  <c r="B8" i="4"/>
  <c r="AT25" i="3"/>
  <c r="DK8" i="3"/>
  <c r="DK9" i="3"/>
  <c r="DK10" i="3"/>
  <c r="DK11" i="3"/>
  <c r="DK12" i="3"/>
  <c r="DK13" i="3"/>
  <c r="DK14" i="3"/>
  <c r="DK15" i="3"/>
  <c r="DK16" i="3"/>
  <c r="DK17" i="3"/>
  <c r="DK18" i="3"/>
  <c r="DK19" i="3"/>
  <c r="DK20" i="3"/>
  <c r="DK21" i="3"/>
  <c r="DK22" i="3"/>
  <c r="DK23" i="3"/>
  <c r="DK24" i="3"/>
  <c r="DK7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CY25" i="3"/>
  <c r="CZ25" i="3"/>
  <c r="DA25" i="3"/>
  <c r="DB25" i="3"/>
  <c r="DC25" i="3"/>
  <c r="DD25" i="3"/>
  <c r="DE25" i="3"/>
  <c r="DF25" i="3"/>
  <c r="DG25" i="3"/>
  <c r="DH25" i="3"/>
  <c r="DI25" i="3"/>
  <c r="DJ25" i="3"/>
  <c r="C25" i="3"/>
  <c r="AC24" i="2"/>
  <c r="AD6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C24" i="2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6" i="1"/>
  <c r="E7" i="1"/>
  <c r="E8" i="1"/>
  <c r="E9" i="1"/>
  <c r="E10" i="1"/>
  <c r="E11" i="1"/>
  <c r="J11" i="1" s="1"/>
  <c r="E12" i="1"/>
  <c r="E13" i="1"/>
  <c r="E14" i="1"/>
  <c r="E15" i="1"/>
  <c r="J15" i="1" s="1"/>
  <c r="E16" i="1"/>
  <c r="E17" i="1"/>
  <c r="E18" i="1"/>
  <c r="E19" i="1"/>
  <c r="E20" i="1"/>
  <c r="E21" i="1"/>
  <c r="E22" i="1"/>
  <c r="J22" i="1" s="1"/>
  <c r="E23" i="1"/>
  <c r="J23" i="1" s="1"/>
  <c r="J9" i="1"/>
  <c r="J17" i="1"/>
  <c r="J19" i="1"/>
  <c r="E6" i="1"/>
  <c r="D24" i="1"/>
  <c r="F24" i="1"/>
  <c r="G24" i="1"/>
  <c r="C24" i="1"/>
  <c r="E24" i="1"/>
  <c r="J6" i="1"/>
  <c r="F13" i="4" l="1"/>
  <c r="DM25" i="3"/>
  <c r="F14" i="4"/>
  <c r="B13" i="4"/>
  <c r="B14" i="4"/>
  <c r="J20" i="1"/>
  <c r="J12" i="1"/>
  <c r="J8" i="1"/>
  <c r="J14" i="1"/>
  <c r="J41" i="1"/>
  <c r="J38" i="1"/>
  <c r="J18" i="1"/>
  <c r="J10" i="1"/>
  <c r="J16" i="1"/>
  <c r="J47" i="1"/>
  <c r="H24" i="1"/>
  <c r="J24" i="1" s="1"/>
  <c r="J21" i="1"/>
  <c r="J13" i="1"/>
  <c r="J7" i="1"/>
  <c r="J29" i="1"/>
  <c r="F26" i="4"/>
  <c r="G25" i="4"/>
  <c r="E26" i="4"/>
  <c r="F9" i="4"/>
  <c r="G8" i="4" s="1"/>
  <c r="B9" i="4"/>
  <c r="C8" i="4" s="1"/>
  <c r="C26" i="4"/>
  <c r="B26" i="4"/>
  <c r="F15" i="4"/>
  <c r="G24" i="4"/>
  <c r="DK25" i="3"/>
  <c r="AD24" i="2"/>
  <c r="AF24" i="2" s="1"/>
  <c r="G23" i="4"/>
  <c r="B15" i="4"/>
  <c r="D26" i="4"/>
  <c r="D9" i="4"/>
  <c r="E6" i="4" s="1"/>
  <c r="H9" i="4"/>
  <c r="H16" i="4"/>
  <c r="I13" i="4" s="1"/>
  <c r="D16" i="4"/>
  <c r="E13" i="4" s="1"/>
  <c r="B16" i="4" l="1"/>
  <c r="C13" i="4" s="1"/>
  <c r="C7" i="4"/>
  <c r="G6" i="4"/>
  <c r="G7" i="4"/>
  <c r="C6" i="4"/>
  <c r="F16" i="4"/>
  <c r="G26" i="4"/>
  <c r="I15" i="4"/>
  <c r="I14" i="4"/>
  <c r="C15" i="4"/>
  <c r="E7" i="4"/>
  <c r="E14" i="4"/>
  <c r="E15" i="4"/>
  <c r="I8" i="4"/>
  <c r="I6" i="4"/>
  <c r="I7" i="4"/>
  <c r="E8" i="4"/>
  <c r="C14" i="4" l="1"/>
  <c r="C16" i="4" s="1"/>
  <c r="C9" i="4"/>
  <c r="G9" i="4"/>
  <c r="I16" i="4"/>
  <c r="G13" i="4"/>
  <c r="G14" i="4"/>
  <c r="G15" i="4"/>
  <c r="E16" i="4"/>
  <c r="E9" i="4"/>
  <c r="I9" i="4"/>
  <c r="G16" i="4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<sst xmlns="http://schemas.openxmlformats.org/spreadsheetml/2006/main" count="359" uniqueCount="200">
  <si>
    <t>ABRUZZO</t>
  </si>
  <si>
    <t>BASILICATA</t>
  </si>
  <si>
    <t>CALABRIA</t>
  </si>
  <si>
    <t>CAMPANIA</t>
  </si>
  <si>
    <t>EMILIA-ROMAGNA</t>
  </si>
  <si>
    <t>FRIULI V.G.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</si>
  <si>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</si>
  <si>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</si>
  <si>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</si>
  <si>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</si>
  <si>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</si>
  <si>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</si>
  <si>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</si>
  <si>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</si>
  <si>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</si>
  <si>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</si>
  <si>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</si>
  <si>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</si>
  <si>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COMUNE</t>
  </si>
  <si>
    <t>SOSTEGNO</t>
  </si>
  <si>
    <t xml:space="preserve">COMUNE </t>
  </si>
  <si>
    <t>PRIMARIA</t>
  </si>
  <si>
    <t>TOTALE</t>
  </si>
  <si>
    <t>INFANZIA</t>
  </si>
  <si>
    <t>REGIONE</t>
  </si>
  <si>
    <t>A022</t>
  </si>
  <si>
    <t>A023</t>
  </si>
  <si>
    <t>A001</t>
  </si>
  <si>
    <t>A028</t>
  </si>
  <si>
    <t>A030</t>
  </si>
  <si>
    <t>A048</t>
  </si>
  <si>
    <t>A049</t>
  </si>
  <si>
    <t>A060</t>
  </si>
  <si>
    <t>A070</t>
  </si>
  <si>
    <t>A071</t>
  </si>
  <si>
    <t>AA25</t>
  </si>
  <si>
    <t>AA56</t>
  </si>
  <si>
    <t>AB25</t>
  </si>
  <si>
    <t>AB56</t>
  </si>
  <si>
    <t>AC25</t>
  </si>
  <si>
    <t>AC56</t>
  </si>
  <si>
    <t>AD25</t>
  </si>
  <si>
    <t>AD56</t>
  </si>
  <si>
    <t>AF56</t>
  </si>
  <si>
    <t>AG56</t>
  </si>
  <si>
    <t>AH56</t>
  </si>
  <si>
    <t>AI56</t>
  </si>
  <si>
    <t>AJ56</t>
  </si>
  <si>
    <t>AK56</t>
  </si>
  <si>
    <t>AL56</t>
  </si>
  <si>
    <t>AM56</t>
  </si>
  <si>
    <t>AN56</t>
  </si>
  <si>
    <t>CLASSI DI CONCORSO SCUOLA SECONDARIA I GRADO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</si>
  <si>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</si>
  <si>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</si>
  <si>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</si>
  <si>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</si>
  <si>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</si>
  <si>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</si>
  <si>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</si>
  <si>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</si>
  <si>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</si>
  <si>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</si>
  <si>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</si>
  <si>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</si>
  <si>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</si>
  <si>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</si>
  <si>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</si>
  <si>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</si>
  <si>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</si>
  <si>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</si>
  <si>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</si>
  <si>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</si>
  <si>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A026</t>
  </si>
  <si>
    <t>A027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</si>
  <si>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</si>
  <si>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</si>
  <si>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</si>
  <si>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</si>
  <si>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</si>
  <si>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</si>
  <si>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</si>
  <si>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</si>
  <si>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</si>
  <si>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</si>
  <si>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</si>
  <si>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</si>
  <si>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</si>
  <si>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</si>
  <si>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</si>
  <si>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</si>
  <si>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</si>
  <si>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A050</t>
  </si>
  <si>
    <t>A051</t>
  </si>
  <si>
    <t>A052</t>
  </si>
  <si>
    <t>A054</t>
  </si>
  <si>
    <t>A057</t>
  </si>
  <si>
    <t>A058</t>
  </si>
  <si>
    <t>A059</t>
  </si>
  <si>
    <t>A061</t>
  </si>
  <si>
    <t>A062</t>
  </si>
  <si>
    <t>A063</t>
  </si>
  <si>
    <t>A064</t>
  </si>
  <si>
    <t>A065</t>
  </si>
  <si>
    <t>A072</t>
  </si>
  <si>
    <t>A073</t>
  </si>
  <si>
    <t>A074</t>
  </si>
  <si>
    <t>A075</t>
  </si>
  <si>
    <t>AA24</t>
  </si>
  <si>
    <t>AA55</t>
  </si>
  <si>
    <t>AB24</t>
  </si>
  <si>
    <t>AB55</t>
  </si>
  <si>
    <t>AC24</t>
  </si>
  <si>
    <t>AD24</t>
  </si>
  <si>
    <t>AD55</t>
  </si>
  <si>
    <t>AE24</t>
  </si>
  <si>
    <t>AF55</t>
  </si>
  <si>
    <t>AH55</t>
  </si>
  <si>
    <t>AI24</t>
  </si>
  <si>
    <t>AI55</t>
  </si>
  <si>
    <t>AJ24</t>
  </si>
  <si>
    <t>AJ55</t>
  </si>
  <si>
    <t>AK24</t>
  </si>
  <si>
    <t>AK55</t>
  </si>
  <si>
    <t>AL55</t>
  </si>
  <si>
    <t>AM24</t>
  </si>
  <si>
    <t>AM55</t>
  </si>
  <si>
    <t>AN55</t>
  </si>
  <si>
    <t>AO55</t>
  </si>
  <si>
    <t>AQ55</t>
  </si>
  <si>
    <t>AW55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</si>
  <si>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</si>
  <si>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</si>
  <si>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</si>
  <si>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</si>
  <si>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</si>
  <si>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</si>
  <si>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</si>
  <si>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</si>
  <si>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</si>
  <si>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</si>
  <si>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</si>
  <si>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</si>
  <si>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</si>
  <si>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</si>
  <si>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</si>
  <si>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</si>
  <si>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</si>
  <si>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</si>
  <si>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</si>
  <si>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</si>
  <si>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</si>
  <si>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</si>
  <si>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B025</t>
  </si>
  <si>
    <t>B026</t>
  </si>
  <si>
    <t>BA02</t>
  </si>
  <si>
    <t>BB02</t>
  </si>
  <si>
    <t>BC02</t>
  </si>
  <si>
    <t>BD02</t>
  </si>
  <si>
    <t>BE02</t>
  </si>
  <si>
    <t>BI02</t>
  </si>
  <si>
    <t>BN02</t>
  </si>
  <si>
    <t>ADMM</t>
  </si>
  <si>
    <t>ADSS</t>
  </si>
  <si>
    <t>A053</t>
  </si>
  <si>
    <t>CLASSI DI CONCORSO SCUOLA SECONDARIA II GRADO</t>
  </si>
  <si>
    <t>Sud</t>
  </si>
  <si>
    <t>Nord</t>
  </si>
  <si>
    <t>Centro</t>
  </si>
  <si>
    <t>Area
Geogr.</t>
  </si>
  <si>
    <t>Area 
Geogr.</t>
  </si>
  <si>
    <t>Area Geografica</t>
  </si>
  <si>
    <t>Infanzia</t>
  </si>
  <si>
    <t>Comune</t>
  </si>
  <si>
    <t>Sostegno</t>
  </si>
  <si>
    <t>Primaria</t>
  </si>
  <si>
    <t>I Grado</t>
  </si>
  <si>
    <t>II Grado</t>
  </si>
  <si>
    <t>Posti
Comuni</t>
  </si>
  <si>
    <t>%</t>
  </si>
  <si>
    <t>Posti comuni</t>
  </si>
  <si>
    <t>Discipline STEM</t>
  </si>
  <si>
    <t>Posti di sostegno</t>
  </si>
  <si>
    <t>DISCIPLINE STEM</t>
  </si>
  <si>
    <t>I GRADO</t>
  </si>
  <si>
    <t>II GRADO</t>
  </si>
  <si>
    <t xml:space="preserve">NORD: </t>
  </si>
  <si>
    <t>Piemonte, Liguria, Lombardia, Veneto, Friuli V.G., Emilia Romagna</t>
  </si>
  <si>
    <t>CENTRO:</t>
  </si>
  <si>
    <t>SUD:</t>
  </si>
  <si>
    <t>Toscana, Marche, Umbria, Lazio</t>
  </si>
  <si>
    <t>Abruzzo, Molise, Campania, Basilicata, Puglia, Calabria, Sicilia, Sardegna</t>
  </si>
  <si>
    <t xml:space="preserve">PRIMO CONCORSO ORDINARIO PNRR </t>
  </si>
  <si>
    <t>Posti disponibili per titpologia e grado di scuola</t>
  </si>
  <si>
    <t>POSTI COMUNI</t>
  </si>
  <si>
    <t>POSTI SOSTEGNO</t>
  </si>
  <si>
    <t>RIEPILOGO GENERALE</t>
  </si>
  <si>
    <t>Posti disponibili per classe di concorso - secondaria I grado</t>
  </si>
  <si>
    <t>Posti disponibili per classe di concorso - secondaria di II grado</t>
  </si>
  <si>
    <t>Distribuzione posti per grado di scuola, tipologia e area geografica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</si>
</sst>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164" fontId="0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164" fontId="0" fillId="2" borderId="1" xfId="1" applyNumberFormat="1" applyFont="1" applyFill="1" applyBorder="1"/>
    <xf numFmtId="164" fontId="2" fillId="2" borderId="1" xfId="1" applyNumberFormat="1" applyFont="1" applyFill="1" applyBorder="1"/>
    <xf numFmtId="164" fontId="0" fillId="3" borderId="1" xfId="0" applyNumberFormat="1" applyFill="1" applyBorder="1"/>
    <xf numFmtId="164" fontId="2" fillId="3" borderId="1" xfId="1" applyNumberFormat="1" applyFont="1" applyFill="1" applyBorder="1"/>
    <xf numFmtId="164" fontId="2" fillId="0" borderId="1" xfId="1" applyNumberFormat="1" applyFont="1" applyBorder="1"/>
    <xf numFmtId="164" fontId="0" fillId="0" borderId="1" xfId="1" applyNumberFormat="1" applyFont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0" fontId="0" fillId="4" borderId="4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3" xfId="0" applyFill="1" applyBorder="1"/>
    <xf numFmtId="164" fontId="0" fillId="0" borderId="0" xfId="0" applyNumberFormat="1"/>
    <xf numFmtId="10" fontId="2" fillId="4" borderId="1" xfId="2" applyNumberFormat="1" applyFont="1" applyFill="1" applyBorder="1"/>
    <xf numFmtId="164" fontId="0" fillId="0" borderId="1" xfId="0" applyNumberFormat="1" applyBorder="1"/>
    <xf numFmtId="164" fontId="2" fillId="5" borderId="1" xfId="1" applyNumberFormat="1" applyFont="1" applyFill="1" applyBorder="1"/>
    <xf numFmtId="164" fontId="0" fillId="5" borderId="1" xfId="1" applyNumberFormat="1" applyFont="1" applyFill="1" applyBorder="1"/>
    <xf numFmtId="164" fontId="0" fillId="6" borderId="1" xfId="1" applyNumberFormat="1" applyFont="1" applyFill="1" applyBorder="1"/>
    <xf numFmtId="164" fontId="2" fillId="6" borderId="1" xfId="1" applyNumberFormat="1" applyFont="1" applyFill="1" applyBorder="1"/>
    <xf numFmtId="164" fontId="2" fillId="0" borderId="0" xfId="1" applyNumberFormat="1" applyFont="1" applyBorder="1"/>
    <xf numFmtId="164" fontId="2" fillId="7" borderId="0" xfId="1" applyNumberFormat="1" applyFont="1" applyFill="1" applyBorder="1" applyAlignment="1">
      <alignment horizontal="center"/>
    </xf>
    <xf numFmtId="0" fontId="2" fillId="0" borderId="0" xfId="0" applyFont="1"/>
    <xf numFmtId="164" fontId="5" fillId="0" borderId="0" xfId="0" applyNumberFormat="1" applyFont="1"/>
    <xf numFmtId="0" fontId="0" fillId="5" borderId="1" xfId="0" applyFill="1" applyBorder="1"/>
    <xf numFmtId="0" fontId="0" fillId="6" borderId="1" xfId="0" applyFill="1" applyBorder="1"/>
    <xf numFmtId="164" fontId="0" fillId="8" borderId="1" xfId="1" applyNumberFormat="1" applyFont="1" applyFill="1" applyBorder="1"/>
    <xf numFmtId="164" fontId="2" fillId="8" borderId="10" xfId="1" applyNumberFormat="1" applyFont="1" applyFill="1" applyBorder="1"/>
    <xf numFmtId="164" fontId="2" fillId="6" borderId="10" xfId="1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6" fillId="0" borderId="0" xfId="0" applyNumberFormat="1" applyFont="1"/>
    <xf numFmtId="0" fontId="2" fillId="9" borderId="1" xfId="0" applyFont="1" applyFill="1" applyBorder="1" applyAlignment="1">
      <alignment horizontal="center"/>
    </xf>
    <xf numFmtId="164" fontId="2" fillId="9" borderId="1" xfId="1" applyNumberFormat="1" applyFont="1" applyFill="1" applyBorder="1"/>
    <xf numFmtId="10" fontId="2" fillId="9" borderId="1" xfId="2" applyNumberFormat="1" applyFont="1" applyFill="1" applyBorder="1"/>
    <xf numFmtId="0" fontId="2" fillId="10" borderId="1" xfId="0" applyFont="1" applyFill="1" applyBorder="1" applyAlignment="1">
      <alignment horizontal="center"/>
    </xf>
    <xf numFmtId="164" fontId="2" fillId="10" borderId="1" xfId="1" applyNumberFormat="1" applyFont="1" applyFill="1" applyBorder="1"/>
    <xf numFmtId="10" fontId="2" fillId="10" borderId="1" xfId="2" applyNumberFormat="1" applyFont="1" applyFill="1" applyBorder="1"/>
    <xf numFmtId="0" fontId="2" fillId="3" borderId="1" xfId="0" applyFont="1" applyFill="1" applyBorder="1" applyAlignment="1">
      <alignment horizontal="center"/>
    </xf>
    <xf numFmtId="10" fontId="2" fillId="3" borderId="1" xfId="2" applyNumberFormat="1" applyFont="1" applyFill="1" applyBorder="1"/>
    <xf numFmtId="10" fontId="2" fillId="2" borderId="1" xfId="2" applyNumberFormat="1" applyFont="1" applyFill="1" applyBorder="1"/>
    <xf numFmtId="164" fontId="0" fillId="5" borderId="1" xfId="0" applyNumberFormat="1" applyFill="1" applyBorder="1"/>
    <xf numFmtId="0" fontId="0" fillId="0" borderId="1" xfId="0" applyBorder="1"/>
    <xf numFmtId="0" fontId="2" fillId="5" borderId="1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/>
    <xf numFmtId="10" fontId="5" fillId="0" borderId="1" xfId="2" applyNumberFormat="1" applyFont="1" applyBorder="1"/>
    <xf numFmtId="164" fontId="0" fillId="0" borderId="1" xfId="1" applyNumberFormat="1" applyFont="1" applyFill="1" applyBorder="1"/>
    <xf numFmtId="164" fontId="2" fillId="0" borderId="1" xfId="1" applyNumberFormat="1" applyFont="1" applyFill="1" applyBorder="1"/>
    <xf numFmtId="0" fontId="4" fillId="0" borderId="1" xfId="0" applyFont="1" applyBorder="1" applyAlignment="1">
      <alignment horizontal="right"/>
    </xf>
    <xf numFmtId="164" fontId="5" fillId="0" borderId="1" xfId="0" applyNumberFormat="1" applyFont="1" applyBorder="1"/>
    <xf numFmtId="164" fontId="6" fillId="0" borderId="1" xfId="0" applyNumberFormat="1" applyFont="1" applyBorder="1"/>
    <xf numFmtId="164" fontId="1" fillId="0" borderId="1" xfId="1" applyNumberFormat="1" applyFont="1" applyBorder="1"/>
    <xf numFmtId="164" fontId="1" fillId="0" borderId="9" xfId="1" applyNumberFormat="1" applyFont="1" applyBorder="1"/>
    <xf numFmtId="0" fontId="2" fillId="9" borderId="1" xfId="0" applyFont="1" applyFill="1" applyBorder="1" applyAlignment="1">
      <alignment horizontal="center" vertical="center"/>
    </xf>
    <xf numFmtId="164" fontId="0" fillId="9" borderId="1" xfId="1" applyNumberFormat="1" applyFont="1" applyFill="1" applyBorder="1"/>
    <xf numFmtId="0" fontId="2" fillId="10" borderId="1" xfId="0" applyFont="1" applyFill="1" applyBorder="1" applyAlignment="1">
      <alignment vertical="center"/>
    </xf>
    <xf numFmtId="164" fontId="0" fillId="10" borderId="1" xfId="1" applyNumberFormat="1" applyFont="1" applyFill="1" applyBorder="1"/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164" fontId="0" fillId="11" borderId="1" xfId="1" applyNumberFormat="1" applyFont="1" applyFill="1" applyBorder="1"/>
    <xf numFmtId="164" fontId="2" fillId="11" borderId="1" xfId="1" applyNumberFormat="1" applyFont="1" applyFill="1" applyBorder="1"/>
    <xf numFmtId="0" fontId="2" fillId="2" borderId="1" xfId="0" applyFont="1" applyFill="1" applyBorder="1" applyAlignment="1">
      <alignment vertical="center"/>
    </xf>
    <xf numFmtId="164" fontId="2" fillId="3" borderId="13" xfId="1" applyNumberFormat="1" applyFont="1" applyFill="1" applyBorder="1"/>
    <xf numFmtId="0" fontId="0" fillId="0" borderId="13" xfId="0" applyBorder="1"/>
    <xf numFmtId="0" fontId="2" fillId="0" borderId="14" xfId="0" applyFont="1" applyBorder="1"/>
    <xf numFmtId="0" fontId="8" fillId="0" borderId="0" xfId="0" applyFont="1"/>
    <xf numFmtId="0" fontId="5" fillId="0" borderId="0" xfId="0" applyFont="1"/>
    <xf numFmtId="0" fontId="9" fillId="0" borderId="0" xfId="0" applyFont="1"/>
    <xf numFmtId="164" fontId="7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12" borderId="1" xfId="1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B1" workbookViewId="0">
      <selection activeCell="H54" sqref="H54"/>
    </sheetView>
  </sheetViews>
  <sheetFormatPr defaultRowHeight="14.4" x14ac:dyDescent="0.3"/>
  <cols>
    <col min="1" max="1" width="0" hidden="1" customWidth="1"/>
    <col min="2" max="2" width="21.88671875" customWidth="1"/>
    <col min="3" max="3" width="10.88671875" bestFit="1" customWidth="1"/>
    <col min="4" max="4" width="10" bestFit="1" customWidth="1"/>
    <col min="5" max="5" width="10" customWidth="1"/>
    <col min="6" max="7" width="11.5546875" bestFit="1" customWidth="1"/>
    <col min="8" max="8" width="11.5546875" customWidth="1"/>
    <col min="9" max="9" width="2.88671875" customWidth="1"/>
    <col min="10" max="10" width="9.5546875" hidden="1" customWidth="1"/>
  </cols>
  <sheetData>
    <row r="1" spans="1:10" ht="23.25" x14ac:dyDescent="0.35">
      <c r="B1" s="69" t="s">
        <v>192</v>
      </c>
    </row>
    <row r="2" spans="1:10" ht="15" x14ac:dyDescent="0.25">
      <c r="B2" s="70" t="s">
        <v>193</v>
      </c>
      <c r="C2" s="70"/>
      <c r="D2" s="70"/>
      <c r="E2" s="70"/>
    </row>
    <row r="4" spans="1:10" x14ac:dyDescent="0.3">
      <c r="A4" s="76" t="s">
        <v>170</v>
      </c>
      <c r="B4" s="79" t="s">
        <v>24</v>
      </c>
      <c r="C4" s="84" t="s">
        <v>23</v>
      </c>
      <c r="D4" s="84"/>
      <c r="E4" s="84"/>
      <c r="F4" s="85" t="s">
        <v>21</v>
      </c>
      <c r="G4" s="85"/>
      <c r="H4" s="85"/>
      <c r="I4" s="32"/>
      <c r="J4" s="82" t="s">
        <v>22</v>
      </c>
    </row>
    <row r="5" spans="1:10" x14ac:dyDescent="0.3">
      <c r="A5" s="77"/>
      <c r="B5" s="79"/>
      <c r="C5" s="35" t="s">
        <v>18</v>
      </c>
      <c r="D5" s="35" t="s">
        <v>19</v>
      </c>
      <c r="E5" s="57" t="s">
        <v>22</v>
      </c>
      <c r="F5" s="38" t="s">
        <v>20</v>
      </c>
      <c r="G5" s="38" t="s">
        <v>19</v>
      </c>
      <c r="H5" s="59" t="s">
        <v>22</v>
      </c>
      <c r="I5" s="1"/>
      <c r="J5" s="83"/>
    </row>
    <row r="6" spans="1:10" ht="15" x14ac:dyDescent="0.25">
      <c r="A6" s="14" t="s">
        <v>166</v>
      </c>
      <c r="B6" s="45" t="s">
        <v>0</v>
      </c>
      <c r="C6" s="58">
        <v>15</v>
      </c>
      <c r="D6" s="58">
        <v>2</v>
      </c>
      <c r="E6" s="58">
        <f>SUM(C6:D6)</f>
        <v>17</v>
      </c>
      <c r="F6" s="60">
        <v>28</v>
      </c>
      <c r="G6" s="60">
        <v>9</v>
      </c>
      <c r="H6" s="60">
        <f>+F6+G6</f>
        <v>37</v>
      </c>
      <c r="I6" s="2"/>
      <c r="J6" s="6">
        <f>+E6+H6</f>
        <v>54</v>
      </c>
    </row>
    <row r="7" spans="1:10" ht="15" x14ac:dyDescent="0.25">
      <c r="A7" s="14" t="s">
        <v>166</v>
      </c>
      <c r="B7" s="45" t="s">
        <v>1</v>
      </c>
      <c r="C7" s="58">
        <v>4</v>
      </c>
      <c r="D7" s="58">
        <v>2</v>
      </c>
      <c r="E7" s="58">
        <f t="shared" ref="E7:E23" si="0">SUM(C7:D7)</f>
        <v>6</v>
      </c>
      <c r="F7" s="60">
        <v>10</v>
      </c>
      <c r="G7" s="60">
        <v>10</v>
      </c>
      <c r="H7" s="60">
        <f t="shared" ref="H7:H23" si="1">+F7+G7</f>
        <v>20</v>
      </c>
      <c r="I7" s="2"/>
      <c r="J7" s="6">
        <f t="shared" ref="J7:J23" si="2">+E7+H7</f>
        <v>26</v>
      </c>
    </row>
    <row r="8" spans="1:10" ht="15" x14ac:dyDescent="0.25">
      <c r="A8" s="14" t="s">
        <v>166</v>
      </c>
      <c r="B8" s="45" t="s">
        <v>2</v>
      </c>
      <c r="C8" s="58">
        <v>7</v>
      </c>
      <c r="D8" s="58">
        <v>6</v>
      </c>
      <c r="E8" s="58">
        <f t="shared" si="0"/>
        <v>13</v>
      </c>
      <c r="F8" s="60">
        <v>43</v>
      </c>
      <c r="G8" s="60">
        <v>12</v>
      </c>
      <c r="H8" s="60">
        <f t="shared" si="1"/>
        <v>55</v>
      </c>
      <c r="I8" s="2"/>
      <c r="J8" s="6">
        <f t="shared" si="2"/>
        <v>68</v>
      </c>
    </row>
    <row r="9" spans="1:10" ht="15" x14ac:dyDescent="0.25">
      <c r="A9" s="14" t="s">
        <v>166</v>
      </c>
      <c r="B9" s="45" t="s">
        <v>3</v>
      </c>
      <c r="C9" s="58">
        <v>68</v>
      </c>
      <c r="D9" s="58">
        <v>11</v>
      </c>
      <c r="E9" s="58">
        <f t="shared" si="0"/>
        <v>79</v>
      </c>
      <c r="F9" s="60">
        <v>121</v>
      </c>
      <c r="G9" s="60">
        <v>35</v>
      </c>
      <c r="H9" s="60">
        <f t="shared" si="1"/>
        <v>156</v>
      </c>
      <c r="I9" s="2"/>
      <c r="J9" s="6">
        <f t="shared" si="2"/>
        <v>235</v>
      </c>
    </row>
    <row r="10" spans="1:10" ht="15" x14ac:dyDescent="0.25">
      <c r="A10" s="14" t="s">
        <v>167</v>
      </c>
      <c r="B10" s="45" t="s">
        <v>4</v>
      </c>
      <c r="C10" s="58">
        <v>52</v>
      </c>
      <c r="D10" s="58">
        <v>26</v>
      </c>
      <c r="E10" s="58">
        <f t="shared" si="0"/>
        <v>78</v>
      </c>
      <c r="F10" s="60">
        <v>123</v>
      </c>
      <c r="G10" s="60">
        <v>445</v>
      </c>
      <c r="H10" s="60">
        <f t="shared" si="1"/>
        <v>568</v>
      </c>
      <c r="I10" s="2"/>
      <c r="J10" s="6">
        <f t="shared" si="2"/>
        <v>646</v>
      </c>
    </row>
    <row r="11" spans="1:10" ht="15" x14ac:dyDescent="0.25">
      <c r="A11" s="14" t="s">
        <v>167</v>
      </c>
      <c r="B11" s="45" t="s">
        <v>5</v>
      </c>
      <c r="C11" s="58">
        <v>8</v>
      </c>
      <c r="D11" s="58">
        <v>2</v>
      </c>
      <c r="E11" s="58">
        <f t="shared" si="0"/>
        <v>10</v>
      </c>
      <c r="F11" s="60">
        <v>156</v>
      </c>
      <c r="G11" s="60">
        <v>101</v>
      </c>
      <c r="H11" s="60">
        <f t="shared" si="1"/>
        <v>257</v>
      </c>
      <c r="I11" s="2"/>
      <c r="J11" s="6">
        <f t="shared" si="2"/>
        <v>267</v>
      </c>
    </row>
    <row r="12" spans="1:10" ht="15" x14ac:dyDescent="0.25">
      <c r="A12" s="14" t="s">
        <v>168</v>
      </c>
      <c r="B12" s="45" t="s">
        <v>6</v>
      </c>
      <c r="C12" s="58">
        <v>77</v>
      </c>
      <c r="D12" s="58">
        <v>77</v>
      </c>
      <c r="E12" s="58">
        <f t="shared" si="0"/>
        <v>154</v>
      </c>
      <c r="F12" s="60">
        <v>240</v>
      </c>
      <c r="G12" s="60">
        <v>303</v>
      </c>
      <c r="H12" s="60">
        <f t="shared" si="1"/>
        <v>543</v>
      </c>
      <c r="I12" s="2"/>
      <c r="J12" s="6">
        <f t="shared" si="2"/>
        <v>697</v>
      </c>
    </row>
    <row r="13" spans="1:10" ht="15" x14ac:dyDescent="0.25">
      <c r="A13" s="14" t="s">
        <v>167</v>
      </c>
      <c r="B13" s="45" t="s">
        <v>7</v>
      </c>
      <c r="C13" s="58">
        <v>19</v>
      </c>
      <c r="D13" s="58">
        <v>21</v>
      </c>
      <c r="E13" s="58">
        <f t="shared" si="0"/>
        <v>40</v>
      </c>
      <c r="F13" s="60">
        <v>112</v>
      </c>
      <c r="G13" s="60">
        <v>241</v>
      </c>
      <c r="H13" s="60">
        <f t="shared" si="1"/>
        <v>353</v>
      </c>
      <c r="I13" s="2"/>
      <c r="J13" s="6">
        <f t="shared" si="2"/>
        <v>393</v>
      </c>
    </row>
    <row r="14" spans="1:10" ht="15" x14ac:dyDescent="0.25">
      <c r="A14" s="14" t="s">
        <v>167</v>
      </c>
      <c r="B14" s="45" t="s">
        <v>8</v>
      </c>
      <c r="C14" s="58">
        <v>85</v>
      </c>
      <c r="D14" s="58">
        <v>257</v>
      </c>
      <c r="E14" s="58">
        <f t="shared" si="0"/>
        <v>342</v>
      </c>
      <c r="F14" s="60">
        <v>1339</v>
      </c>
      <c r="G14" s="60">
        <v>2402</v>
      </c>
      <c r="H14" s="60">
        <f t="shared" si="1"/>
        <v>3741</v>
      </c>
      <c r="I14" s="2"/>
      <c r="J14" s="6">
        <f t="shared" si="2"/>
        <v>4083</v>
      </c>
    </row>
    <row r="15" spans="1:10" ht="15" x14ac:dyDescent="0.25">
      <c r="A15" s="14" t="s">
        <v>168</v>
      </c>
      <c r="B15" s="45" t="s">
        <v>9</v>
      </c>
      <c r="C15" s="58">
        <v>20</v>
      </c>
      <c r="D15" s="58">
        <v>3</v>
      </c>
      <c r="E15" s="58">
        <f t="shared" si="0"/>
        <v>23</v>
      </c>
      <c r="F15" s="60">
        <v>45</v>
      </c>
      <c r="G15" s="60">
        <v>7</v>
      </c>
      <c r="H15" s="60">
        <f t="shared" si="1"/>
        <v>52</v>
      </c>
      <c r="I15" s="2"/>
      <c r="J15" s="6">
        <f t="shared" si="2"/>
        <v>75</v>
      </c>
    </row>
    <row r="16" spans="1:10" ht="15" x14ac:dyDescent="0.25">
      <c r="A16" s="14" t="s">
        <v>166</v>
      </c>
      <c r="B16" s="45" t="s">
        <v>10</v>
      </c>
      <c r="C16" s="58">
        <v>3</v>
      </c>
      <c r="D16" s="58">
        <v>1</v>
      </c>
      <c r="E16" s="58">
        <f t="shared" si="0"/>
        <v>4</v>
      </c>
      <c r="F16" s="60">
        <v>5</v>
      </c>
      <c r="G16" s="60">
        <v>1</v>
      </c>
      <c r="H16" s="60">
        <f t="shared" si="1"/>
        <v>6</v>
      </c>
      <c r="I16" s="2"/>
      <c r="J16" s="6">
        <f t="shared" si="2"/>
        <v>10</v>
      </c>
    </row>
    <row r="17" spans="1:10" ht="15" x14ac:dyDescent="0.25">
      <c r="A17" s="14" t="s">
        <v>167</v>
      </c>
      <c r="B17" s="45" t="s">
        <v>11</v>
      </c>
      <c r="C17" s="58">
        <v>53</v>
      </c>
      <c r="D17" s="58">
        <v>136</v>
      </c>
      <c r="E17" s="58">
        <f t="shared" si="0"/>
        <v>189</v>
      </c>
      <c r="F17" s="60">
        <v>98</v>
      </c>
      <c r="G17" s="60">
        <v>793</v>
      </c>
      <c r="H17" s="60">
        <f t="shared" si="1"/>
        <v>891</v>
      </c>
      <c r="I17" s="2"/>
      <c r="J17" s="6">
        <f t="shared" si="2"/>
        <v>1080</v>
      </c>
    </row>
    <row r="18" spans="1:10" ht="15" x14ac:dyDescent="0.25">
      <c r="A18" s="14" t="s">
        <v>166</v>
      </c>
      <c r="B18" s="45" t="s">
        <v>12</v>
      </c>
      <c r="C18" s="58">
        <v>147</v>
      </c>
      <c r="D18" s="58">
        <v>9</v>
      </c>
      <c r="E18" s="58">
        <f t="shared" si="0"/>
        <v>156</v>
      </c>
      <c r="F18" s="60">
        <v>83</v>
      </c>
      <c r="G18" s="60">
        <v>41</v>
      </c>
      <c r="H18" s="60">
        <f t="shared" si="1"/>
        <v>124</v>
      </c>
      <c r="I18" s="2"/>
      <c r="J18" s="6">
        <f t="shared" si="2"/>
        <v>280</v>
      </c>
    </row>
    <row r="19" spans="1:10" ht="15" x14ac:dyDescent="0.25">
      <c r="A19" s="14" t="s">
        <v>166</v>
      </c>
      <c r="B19" s="45" t="s">
        <v>13</v>
      </c>
      <c r="C19" s="58">
        <v>17</v>
      </c>
      <c r="D19" s="58">
        <v>4</v>
      </c>
      <c r="E19" s="58">
        <f t="shared" si="0"/>
        <v>21</v>
      </c>
      <c r="F19" s="60">
        <v>46</v>
      </c>
      <c r="G19" s="60">
        <v>54</v>
      </c>
      <c r="H19" s="60">
        <f t="shared" si="1"/>
        <v>100</v>
      </c>
      <c r="I19" s="2"/>
      <c r="J19" s="6">
        <f t="shared" si="2"/>
        <v>121</v>
      </c>
    </row>
    <row r="20" spans="1:10" ht="15" x14ac:dyDescent="0.25">
      <c r="A20" s="14" t="s">
        <v>166</v>
      </c>
      <c r="B20" s="45" t="s">
        <v>14</v>
      </c>
      <c r="C20" s="58">
        <v>46</v>
      </c>
      <c r="D20" s="58">
        <v>9</v>
      </c>
      <c r="E20" s="58">
        <f t="shared" si="0"/>
        <v>55</v>
      </c>
      <c r="F20" s="60">
        <v>75</v>
      </c>
      <c r="G20" s="60">
        <v>30</v>
      </c>
      <c r="H20" s="60">
        <f t="shared" si="1"/>
        <v>105</v>
      </c>
      <c r="I20" s="2"/>
      <c r="J20" s="6">
        <f t="shared" si="2"/>
        <v>160</v>
      </c>
    </row>
    <row r="21" spans="1:10" ht="15" x14ac:dyDescent="0.25">
      <c r="A21" s="14" t="s">
        <v>168</v>
      </c>
      <c r="B21" s="45" t="s">
        <v>15</v>
      </c>
      <c r="C21" s="58">
        <v>49</v>
      </c>
      <c r="D21" s="58">
        <v>12</v>
      </c>
      <c r="E21" s="58">
        <f t="shared" si="0"/>
        <v>61</v>
      </c>
      <c r="F21" s="60">
        <v>79</v>
      </c>
      <c r="G21" s="60">
        <v>154</v>
      </c>
      <c r="H21" s="60">
        <f t="shared" si="1"/>
        <v>233</v>
      </c>
      <c r="I21" s="2"/>
      <c r="J21" s="6">
        <f t="shared" si="2"/>
        <v>294</v>
      </c>
    </row>
    <row r="22" spans="1:10" ht="15" x14ac:dyDescent="0.25">
      <c r="A22" s="14" t="s">
        <v>168</v>
      </c>
      <c r="B22" s="45" t="s">
        <v>16</v>
      </c>
      <c r="C22" s="58">
        <v>8</v>
      </c>
      <c r="D22" s="58">
        <v>1</v>
      </c>
      <c r="E22" s="58">
        <f t="shared" si="0"/>
        <v>9</v>
      </c>
      <c r="F22" s="60">
        <v>12</v>
      </c>
      <c r="G22" s="60">
        <v>5</v>
      </c>
      <c r="H22" s="60">
        <f t="shared" si="1"/>
        <v>17</v>
      </c>
      <c r="I22" s="2"/>
      <c r="J22" s="6">
        <f t="shared" si="2"/>
        <v>26</v>
      </c>
    </row>
    <row r="23" spans="1:10" ht="15" x14ac:dyDescent="0.25">
      <c r="A23" s="14" t="s">
        <v>167</v>
      </c>
      <c r="B23" s="45" t="s">
        <v>17</v>
      </c>
      <c r="C23" s="58">
        <v>29</v>
      </c>
      <c r="D23" s="58">
        <v>29</v>
      </c>
      <c r="E23" s="58">
        <f t="shared" si="0"/>
        <v>58</v>
      </c>
      <c r="F23" s="60">
        <v>248</v>
      </c>
      <c r="G23" s="60">
        <v>820</v>
      </c>
      <c r="H23" s="60">
        <f t="shared" si="1"/>
        <v>1068</v>
      </c>
      <c r="I23" s="2"/>
      <c r="J23" s="6">
        <f t="shared" si="2"/>
        <v>1126</v>
      </c>
    </row>
    <row r="24" spans="1:10" ht="15" x14ac:dyDescent="0.25">
      <c r="A24" s="14"/>
      <c r="B24" s="48" t="s">
        <v>22</v>
      </c>
      <c r="C24" s="36">
        <f>SUM(C6:C23)</f>
        <v>707</v>
      </c>
      <c r="D24" s="36">
        <f t="shared" ref="D24:G24" si="3">SUM(D6:D23)</f>
        <v>608</v>
      </c>
      <c r="E24" s="36">
        <f>+C24+D24</f>
        <v>1315</v>
      </c>
      <c r="F24" s="39">
        <f t="shared" si="3"/>
        <v>2863</v>
      </c>
      <c r="G24" s="39">
        <f t="shared" si="3"/>
        <v>5463</v>
      </c>
      <c r="H24" s="39">
        <f>+F24+G24</f>
        <v>8326</v>
      </c>
      <c r="I24" s="23"/>
      <c r="J24" s="66">
        <f>+E24+H24</f>
        <v>9641</v>
      </c>
    </row>
    <row r="27" spans="1:10" x14ac:dyDescent="0.3">
      <c r="B27" s="79" t="s">
        <v>24</v>
      </c>
      <c r="C27" s="80" t="s">
        <v>184</v>
      </c>
      <c r="D27" s="80"/>
      <c r="E27" s="80"/>
      <c r="F27" s="81" t="s">
        <v>185</v>
      </c>
      <c r="G27" s="81"/>
      <c r="H27" s="81"/>
      <c r="I27" s="32"/>
      <c r="J27" s="82" t="s">
        <v>22</v>
      </c>
    </row>
    <row r="28" spans="1:10" x14ac:dyDescent="0.3">
      <c r="B28" s="79"/>
      <c r="C28" s="61" t="s">
        <v>18</v>
      </c>
      <c r="D28" s="61" t="s">
        <v>19</v>
      </c>
      <c r="E28" s="62" t="s">
        <v>22</v>
      </c>
      <c r="F28" s="3" t="s">
        <v>20</v>
      </c>
      <c r="G28" s="3" t="s">
        <v>19</v>
      </c>
      <c r="H28" s="65" t="s">
        <v>22</v>
      </c>
      <c r="I28" s="1"/>
      <c r="J28" s="83"/>
    </row>
    <row r="29" spans="1:10" ht="15" x14ac:dyDescent="0.25">
      <c r="B29" s="45" t="s">
        <v>0</v>
      </c>
      <c r="C29" s="63">
        <v>56</v>
      </c>
      <c r="D29" s="63">
        <v>4</v>
      </c>
      <c r="E29" s="63">
        <f>SUM(C29:D29)</f>
        <v>60</v>
      </c>
      <c r="F29" s="4">
        <v>162</v>
      </c>
      <c r="G29" s="4">
        <v>6</v>
      </c>
      <c r="H29" s="4">
        <f>+F29+G29</f>
        <v>168</v>
      </c>
      <c r="I29" s="2"/>
      <c r="J29" s="6">
        <f>+E29+H29</f>
        <v>228</v>
      </c>
    </row>
    <row r="30" spans="1:10" ht="15" x14ac:dyDescent="0.25">
      <c r="B30" s="45" t="s">
        <v>1</v>
      </c>
      <c r="C30" s="63">
        <v>34</v>
      </c>
      <c r="D30" s="63">
        <v>6</v>
      </c>
      <c r="E30" s="63">
        <f t="shared" ref="E30:E46" si="4">SUM(C30:D30)</f>
        <v>40</v>
      </c>
      <c r="F30" s="4">
        <v>115</v>
      </c>
      <c r="G30" s="4">
        <v>2</v>
      </c>
      <c r="H30" s="4">
        <f t="shared" ref="H30:H46" si="5">+F30+G30</f>
        <v>117</v>
      </c>
      <c r="I30" s="2"/>
      <c r="J30" s="6">
        <f t="shared" ref="J30:J46" si="6">+E30+H30</f>
        <v>157</v>
      </c>
    </row>
    <row r="31" spans="1:10" ht="15" x14ac:dyDescent="0.25">
      <c r="B31" s="45" t="s">
        <v>2</v>
      </c>
      <c r="C31" s="63">
        <v>182</v>
      </c>
      <c r="D31" s="63">
        <v>4</v>
      </c>
      <c r="E31" s="63">
        <f t="shared" si="4"/>
        <v>186</v>
      </c>
      <c r="F31" s="4">
        <v>419</v>
      </c>
      <c r="G31" s="4">
        <v>4</v>
      </c>
      <c r="H31" s="4">
        <f t="shared" si="5"/>
        <v>423</v>
      </c>
      <c r="I31" s="2"/>
      <c r="J31" s="6">
        <f t="shared" si="6"/>
        <v>609</v>
      </c>
    </row>
    <row r="32" spans="1:10" ht="15" x14ac:dyDescent="0.25">
      <c r="B32" s="45" t="s">
        <v>3</v>
      </c>
      <c r="C32" s="63">
        <v>468</v>
      </c>
      <c r="D32" s="63">
        <v>43</v>
      </c>
      <c r="E32" s="63">
        <f t="shared" si="4"/>
        <v>511</v>
      </c>
      <c r="F32" s="4">
        <v>647</v>
      </c>
      <c r="G32" s="4">
        <v>22</v>
      </c>
      <c r="H32" s="4">
        <f t="shared" si="5"/>
        <v>669</v>
      </c>
      <c r="I32" s="2"/>
      <c r="J32" s="6">
        <f t="shared" si="6"/>
        <v>1180</v>
      </c>
    </row>
    <row r="33" spans="2:10" ht="15" x14ac:dyDescent="0.25">
      <c r="B33" s="45" t="s">
        <v>4</v>
      </c>
      <c r="C33" s="63">
        <v>525</v>
      </c>
      <c r="D33" s="63">
        <v>89</v>
      </c>
      <c r="E33" s="63">
        <f t="shared" si="4"/>
        <v>614</v>
      </c>
      <c r="F33" s="4">
        <v>961</v>
      </c>
      <c r="G33" s="4">
        <v>40</v>
      </c>
      <c r="H33" s="4">
        <f t="shared" si="5"/>
        <v>1001</v>
      </c>
      <c r="I33" s="2"/>
      <c r="J33" s="6">
        <f t="shared" si="6"/>
        <v>1615</v>
      </c>
    </row>
    <row r="34" spans="2:10" ht="15" x14ac:dyDescent="0.25">
      <c r="B34" s="45" t="s">
        <v>5</v>
      </c>
      <c r="C34" s="63">
        <v>115</v>
      </c>
      <c r="D34" s="63">
        <v>3</v>
      </c>
      <c r="E34" s="63">
        <f t="shared" si="4"/>
        <v>118</v>
      </c>
      <c r="F34" s="4">
        <v>342</v>
      </c>
      <c r="G34" s="4">
        <v>14</v>
      </c>
      <c r="H34" s="4">
        <f t="shared" si="5"/>
        <v>356</v>
      </c>
      <c r="I34" s="2"/>
      <c r="J34" s="6">
        <f t="shared" si="6"/>
        <v>474</v>
      </c>
    </row>
    <row r="35" spans="2:10" ht="15" x14ac:dyDescent="0.25">
      <c r="B35" s="45" t="s">
        <v>6</v>
      </c>
      <c r="C35" s="63">
        <v>535</v>
      </c>
      <c r="D35" s="63">
        <v>187</v>
      </c>
      <c r="E35" s="63">
        <f t="shared" si="4"/>
        <v>722</v>
      </c>
      <c r="F35" s="4">
        <v>1191</v>
      </c>
      <c r="G35" s="4">
        <v>126</v>
      </c>
      <c r="H35" s="4">
        <f t="shared" si="5"/>
        <v>1317</v>
      </c>
      <c r="I35" s="2"/>
      <c r="J35" s="6">
        <f t="shared" si="6"/>
        <v>2039</v>
      </c>
    </row>
    <row r="36" spans="2:10" ht="15" x14ac:dyDescent="0.25">
      <c r="B36" s="45" t="s">
        <v>7</v>
      </c>
      <c r="C36" s="63">
        <v>141</v>
      </c>
      <c r="D36" s="63">
        <v>112</v>
      </c>
      <c r="E36" s="63">
        <f t="shared" si="4"/>
        <v>253</v>
      </c>
      <c r="F36" s="4">
        <v>453</v>
      </c>
      <c r="G36" s="4">
        <v>25</v>
      </c>
      <c r="H36" s="4">
        <f t="shared" si="5"/>
        <v>478</v>
      </c>
      <c r="I36" s="2"/>
      <c r="J36" s="6">
        <f t="shared" si="6"/>
        <v>731</v>
      </c>
    </row>
    <row r="37" spans="2:10" ht="15" x14ac:dyDescent="0.25">
      <c r="B37" s="45" t="s">
        <v>8</v>
      </c>
      <c r="C37" s="63">
        <v>1038</v>
      </c>
      <c r="D37" s="63">
        <v>1181</v>
      </c>
      <c r="E37" s="63">
        <f t="shared" si="4"/>
        <v>2219</v>
      </c>
      <c r="F37" s="4">
        <v>2496</v>
      </c>
      <c r="G37" s="4">
        <v>71</v>
      </c>
      <c r="H37" s="4">
        <f t="shared" si="5"/>
        <v>2567</v>
      </c>
      <c r="I37" s="2"/>
      <c r="J37" s="6">
        <f t="shared" si="6"/>
        <v>4786</v>
      </c>
    </row>
    <row r="38" spans="2:10" ht="15" x14ac:dyDescent="0.25">
      <c r="B38" s="45" t="s">
        <v>9</v>
      </c>
      <c r="C38" s="63">
        <v>63</v>
      </c>
      <c r="D38" s="63">
        <v>3</v>
      </c>
      <c r="E38" s="63">
        <f t="shared" si="4"/>
        <v>66</v>
      </c>
      <c r="F38" s="4">
        <v>231</v>
      </c>
      <c r="G38" s="4">
        <v>8</v>
      </c>
      <c r="H38" s="4">
        <f t="shared" si="5"/>
        <v>239</v>
      </c>
      <c r="I38" s="2"/>
      <c r="J38" s="6">
        <f t="shared" si="6"/>
        <v>305</v>
      </c>
    </row>
    <row r="39" spans="2:10" ht="15" x14ac:dyDescent="0.25">
      <c r="B39" s="45" t="s">
        <v>10</v>
      </c>
      <c r="C39" s="63">
        <v>15</v>
      </c>
      <c r="D39" s="63">
        <v>1</v>
      </c>
      <c r="E39" s="63">
        <f t="shared" si="4"/>
        <v>16</v>
      </c>
      <c r="F39" s="4">
        <v>81</v>
      </c>
      <c r="G39" s="4">
        <v>3</v>
      </c>
      <c r="H39" s="4">
        <f t="shared" si="5"/>
        <v>84</v>
      </c>
      <c r="I39" s="2"/>
      <c r="J39" s="6">
        <f t="shared" si="6"/>
        <v>100</v>
      </c>
    </row>
    <row r="40" spans="2:10" ht="15" x14ac:dyDescent="0.25">
      <c r="B40" s="45" t="s">
        <v>11</v>
      </c>
      <c r="C40" s="63">
        <v>537</v>
      </c>
      <c r="D40" s="63">
        <v>429</v>
      </c>
      <c r="E40" s="63">
        <f t="shared" si="4"/>
        <v>966</v>
      </c>
      <c r="F40" s="4">
        <v>1125</v>
      </c>
      <c r="G40" s="4">
        <v>32</v>
      </c>
      <c r="H40" s="4">
        <f t="shared" si="5"/>
        <v>1157</v>
      </c>
      <c r="I40" s="2"/>
      <c r="J40" s="6">
        <f t="shared" si="6"/>
        <v>2123</v>
      </c>
    </row>
    <row r="41" spans="2:10" ht="15" x14ac:dyDescent="0.25">
      <c r="B41" s="45" t="s">
        <v>12</v>
      </c>
      <c r="C41" s="63">
        <v>190</v>
      </c>
      <c r="D41" s="63">
        <v>21</v>
      </c>
      <c r="E41" s="63">
        <f t="shared" si="4"/>
        <v>211</v>
      </c>
      <c r="F41" s="4">
        <v>661</v>
      </c>
      <c r="G41" s="4">
        <v>30</v>
      </c>
      <c r="H41" s="4">
        <f t="shared" si="5"/>
        <v>691</v>
      </c>
      <c r="I41" s="2"/>
      <c r="J41" s="6">
        <f t="shared" si="6"/>
        <v>902</v>
      </c>
    </row>
    <row r="42" spans="2:10" ht="15" x14ac:dyDescent="0.25">
      <c r="B42" s="45" t="s">
        <v>13</v>
      </c>
      <c r="C42" s="63">
        <v>264</v>
      </c>
      <c r="D42" s="63">
        <v>26</v>
      </c>
      <c r="E42" s="63">
        <f t="shared" si="4"/>
        <v>290</v>
      </c>
      <c r="F42" s="4">
        <v>621</v>
      </c>
      <c r="G42" s="4">
        <v>14</v>
      </c>
      <c r="H42" s="4">
        <f t="shared" si="5"/>
        <v>635</v>
      </c>
      <c r="I42" s="2"/>
      <c r="J42" s="6">
        <f t="shared" si="6"/>
        <v>925</v>
      </c>
    </row>
    <row r="43" spans="2:10" ht="15" x14ac:dyDescent="0.25">
      <c r="B43" s="45" t="s">
        <v>14</v>
      </c>
      <c r="C43" s="63">
        <v>190</v>
      </c>
      <c r="D43" s="63">
        <v>29</v>
      </c>
      <c r="E43" s="63">
        <f t="shared" si="4"/>
        <v>219</v>
      </c>
      <c r="F43" s="4">
        <v>501</v>
      </c>
      <c r="G43" s="4">
        <v>18</v>
      </c>
      <c r="H43" s="4">
        <f t="shared" si="5"/>
        <v>519</v>
      </c>
      <c r="I43" s="2"/>
      <c r="J43" s="6">
        <f t="shared" si="6"/>
        <v>738</v>
      </c>
    </row>
    <row r="44" spans="2:10" ht="15" x14ac:dyDescent="0.25">
      <c r="B44" s="45" t="s">
        <v>15</v>
      </c>
      <c r="C44" s="63">
        <v>293</v>
      </c>
      <c r="D44" s="63">
        <v>29</v>
      </c>
      <c r="E44" s="63">
        <f t="shared" si="4"/>
        <v>322</v>
      </c>
      <c r="F44" s="4">
        <v>838</v>
      </c>
      <c r="G44" s="4">
        <v>42</v>
      </c>
      <c r="H44" s="4">
        <f t="shared" si="5"/>
        <v>880</v>
      </c>
      <c r="I44" s="2"/>
      <c r="J44" s="6">
        <f t="shared" si="6"/>
        <v>1202</v>
      </c>
    </row>
    <row r="45" spans="2:10" ht="15" x14ac:dyDescent="0.25">
      <c r="B45" s="45" t="s">
        <v>16</v>
      </c>
      <c r="C45" s="63">
        <v>50</v>
      </c>
      <c r="D45" s="63">
        <v>6</v>
      </c>
      <c r="E45" s="63">
        <f t="shared" si="4"/>
        <v>56</v>
      </c>
      <c r="F45" s="4">
        <v>197</v>
      </c>
      <c r="G45" s="4">
        <v>8</v>
      </c>
      <c r="H45" s="4">
        <f t="shared" si="5"/>
        <v>205</v>
      </c>
      <c r="I45" s="2"/>
      <c r="J45" s="6">
        <f t="shared" si="6"/>
        <v>261</v>
      </c>
    </row>
    <row r="46" spans="2:10" ht="15" x14ac:dyDescent="0.25">
      <c r="B46" s="45" t="s">
        <v>17</v>
      </c>
      <c r="C46" s="63">
        <v>470</v>
      </c>
      <c r="D46" s="63">
        <v>307</v>
      </c>
      <c r="E46" s="63">
        <f t="shared" si="4"/>
        <v>777</v>
      </c>
      <c r="F46" s="4">
        <v>1324</v>
      </c>
      <c r="G46" s="4">
        <v>99</v>
      </c>
      <c r="H46" s="4">
        <f t="shared" si="5"/>
        <v>1423</v>
      </c>
      <c r="I46" s="2"/>
      <c r="J46" s="6">
        <f t="shared" si="6"/>
        <v>2200</v>
      </c>
    </row>
    <row r="47" spans="2:10" ht="15" x14ac:dyDescent="0.25">
      <c r="B47" s="48" t="s">
        <v>22</v>
      </c>
      <c r="C47" s="64">
        <v>5166</v>
      </c>
      <c r="D47" s="64">
        <f>SUM(D29:D46)</f>
        <v>2480</v>
      </c>
      <c r="E47" s="64">
        <f>+C47+D47</f>
        <v>7646</v>
      </c>
      <c r="F47" s="5">
        <v>12365</v>
      </c>
      <c r="G47" s="5">
        <v>564</v>
      </c>
      <c r="H47" s="5">
        <f>+F47+G47</f>
        <v>12929</v>
      </c>
      <c r="I47" s="23"/>
      <c r="J47" s="66">
        <f>+E47+H47</f>
        <v>20575</v>
      </c>
    </row>
    <row r="50" spans="2:6" x14ac:dyDescent="0.3">
      <c r="B50" s="25" t="s">
        <v>196</v>
      </c>
      <c r="E50" s="78" t="e" vm="1">
        <v>#VALUE!</v>
      </c>
      <c r="F50" s="78"/>
    </row>
    <row r="51" spans="2:6" ht="18" x14ac:dyDescent="0.35">
      <c r="B51" s="71" t="s">
        <v>194</v>
      </c>
      <c r="C51" s="72">
        <f>C24+F24+C47+F47</f>
        <v>21101</v>
      </c>
      <c r="E51" s="78"/>
      <c r="F51" s="78"/>
    </row>
    <row r="52" spans="2:6" ht="18.75" x14ac:dyDescent="0.3">
      <c r="B52" s="71" t="s">
        <v>195</v>
      </c>
      <c r="C52" s="72">
        <f>D24+G24+D47+G47</f>
        <v>9115</v>
      </c>
    </row>
    <row r="53" spans="2:6" ht="18.75" x14ac:dyDescent="0.3">
      <c r="B53" s="71" t="s">
        <v>22</v>
      </c>
      <c r="C53" s="72">
        <f>SUM(C51:C52)</f>
        <v>30216</v>
      </c>
    </row>
  </sheetData>
  <mergeCells count="10">
    <mergeCell ref="J27:J28"/>
    <mergeCell ref="B4:B5"/>
    <mergeCell ref="J4:J5"/>
    <mergeCell ref="C4:E4"/>
    <mergeCell ref="F4:H4"/>
    <mergeCell ref="A4:A5"/>
    <mergeCell ref="E50:F51"/>
    <mergeCell ref="B27:B28"/>
    <mergeCell ref="C27:E27"/>
    <mergeCell ref="F27:H27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opLeftCell="A15" workbookViewId="0">
      <pane xSplit="2" topLeftCell="C1" activePane="topRight" state="frozen"/>
      <selection activeCell="A2" sqref="A2"/>
      <selection pane="topRight" activeCell="B27" sqref="B27:C28"/>
    </sheetView>
  </sheetViews>
  <sheetFormatPr defaultRowHeight="14.4" x14ac:dyDescent="0.3"/>
  <cols>
    <col min="1" max="1" width="0" hidden="1" customWidth="1"/>
    <col min="2" max="2" width="17.5546875" bestFit="1" customWidth="1"/>
    <col min="3" max="3" width="6.109375" customWidth="1"/>
    <col min="4" max="4" width="7" customWidth="1"/>
    <col min="5" max="26" width="6.109375" customWidth="1"/>
    <col min="27" max="27" width="7.5546875" customWidth="1"/>
    <col min="28" max="28" width="7.109375" customWidth="1"/>
    <col min="29" max="29" width="8.6640625" customWidth="1"/>
    <col min="30" max="30" width="9.5546875" customWidth="1"/>
    <col min="31" max="31" width="1.44140625" customWidth="1"/>
    <col min="32" max="32" width="12.44140625" bestFit="1" customWidth="1"/>
  </cols>
  <sheetData>
    <row r="1" spans="1:32" ht="23.25" x14ac:dyDescent="0.35">
      <c r="B1" s="69" t="s">
        <v>192</v>
      </c>
      <c r="C1" s="73"/>
      <c r="D1" s="73"/>
      <c r="E1" s="73"/>
    </row>
    <row r="2" spans="1:32" ht="15" x14ac:dyDescent="0.25">
      <c r="B2" s="90" t="s">
        <v>197</v>
      </c>
      <c r="C2" s="90"/>
      <c r="D2" s="90"/>
      <c r="E2" s="90"/>
      <c r="F2" s="90"/>
      <c r="G2" s="90"/>
      <c r="H2" s="90"/>
    </row>
    <row r="4" spans="1:32" x14ac:dyDescent="0.3">
      <c r="A4" s="88" t="s">
        <v>170</v>
      </c>
      <c r="B4" s="86" t="s">
        <v>24</v>
      </c>
      <c r="C4" s="87" t="s">
        <v>52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24"/>
    </row>
    <row r="5" spans="1:32" x14ac:dyDescent="0.3">
      <c r="A5" s="89"/>
      <c r="B5" s="86"/>
      <c r="C5" s="8" t="s">
        <v>27</v>
      </c>
      <c r="D5" s="8" t="s">
        <v>25</v>
      </c>
      <c r="E5" s="8" t="s">
        <v>26</v>
      </c>
      <c r="F5" s="19" t="s">
        <v>28</v>
      </c>
      <c r="G5" s="8" t="s">
        <v>29</v>
      </c>
      <c r="H5" s="8" t="s">
        <v>31</v>
      </c>
      <c r="I5" s="8" t="s">
        <v>32</v>
      </c>
      <c r="J5" s="8" t="s">
        <v>33</v>
      </c>
      <c r="K5" s="8" t="s">
        <v>34</v>
      </c>
      <c r="L5" s="8" t="s">
        <v>35</v>
      </c>
      <c r="M5" s="8" t="s">
        <v>36</v>
      </c>
      <c r="N5" s="8" t="s">
        <v>37</v>
      </c>
      <c r="O5" s="8" t="s">
        <v>38</v>
      </c>
      <c r="P5" s="8" t="s">
        <v>39</v>
      </c>
      <c r="Q5" s="8" t="s">
        <v>40</v>
      </c>
      <c r="R5" s="8" t="s">
        <v>41</v>
      </c>
      <c r="S5" s="8" t="s">
        <v>42</v>
      </c>
      <c r="T5" s="8" t="s">
        <v>43</v>
      </c>
      <c r="U5" s="8" t="s">
        <v>44</v>
      </c>
      <c r="V5" s="8" t="s">
        <v>45</v>
      </c>
      <c r="W5" s="8" t="s">
        <v>46</v>
      </c>
      <c r="X5" s="8" t="s">
        <v>47</v>
      </c>
      <c r="Y5" s="8" t="s">
        <v>48</v>
      </c>
      <c r="Z5" s="8" t="s">
        <v>49</v>
      </c>
      <c r="AA5" s="8" t="s">
        <v>50</v>
      </c>
      <c r="AB5" s="8" t="s">
        <v>51</v>
      </c>
      <c r="AC5" s="22" t="s">
        <v>162</v>
      </c>
      <c r="AD5" s="8" t="s">
        <v>22</v>
      </c>
      <c r="AE5" s="23"/>
      <c r="AF5" s="52" t="s">
        <v>180</v>
      </c>
    </row>
    <row r="6" spans="1:32" ht="15" x14ac:dyDescent="0.25">
      <c r="A6" s="14" t="s">
        <v>166</v>
      </c>
      <c r="B6" s="50" t="s">
        <v>0</v>
      </c>
      <c r="C6" s="9"/>
      <c r="D6" s="9">
        <v>35</v>
      </c>
      <c r="E6" s="9">
        <v>1</v>
      </c>
      <c r="F6" s="20">
        <v>1</v>
      </c>
      <c r="G6" s="9">
        <v>8</v>
      </c>
      <c r="H6" s="9"/>
      <c r="I6" s="9">
        <v>1</v>
      </c>
      <c r="J6" s="9"/>
      <c r="K6" s="9"/>
      <c r="L6" s="9">
        <v>1</v>
      </c>
      <c r="M6" s="9"/>
      <c r="N6" s="9">
        <v>1</v>
      </c>
      <c r="O6" s="9">
        <v>1</v>
      </c>
      <c r="P6" s="9">
        <v>3</v>
      </c>
      <c r="Q6" s="9">
        <v>1</v>
      </c>
      <c r="R6" s="9"/>
      <c r="S6" s="9"/>
      <c r="T6" s="9"/>
      <c r="U6" s="9"/>
      <c r="V6" s="9"/>
      <c r="W6" s="9"/>
      <c r="X6" s="9"/>
      <c r="Y6" s="9">
        <v>1</v>
      </c>
      <c r="Z6" s="9"/>
      <c r="AA6" s="9">
        <v>1</v>
      </c>
      <c r="AB6" s="9">
        <v>1</v>
      </c>
      <c r="AC6" s="21">
        <v>4</v>
      </c>
      <c r="AD6" s="55">
        <f>SUM(C6:AC6)</f>
        <v>60</v>
      </c>
      <c r="AE6" s="2"/>
      <c r="AF6" s="53">
        <f>SUM(C6:AB6)</f>
        <v>56</v>
      </c>
    </row>
    <row r="7" spans="1:32" ht="15" x14ac:dyDescent="0.25">
      <c r="A7" s="14" t="s">
        <v>166</v>
      </c>
      <c r="B7" s="50" t="s">
        <v>1</v>
      </c>
      <c r="C7" s="9"/>
      <c r="D7" s="9">
        <v>20</v>
      </c>
      <c r="E7" s="9">
        <v>1</v>
      </c>
      <c r="F7" s="20"/>
      <c r="G7" s="9">
        <v>2</v>
      </c>
      <c r="H7" s="9"/>
      <c r="I7" s="9"/>
      <c r="J7" s="9"/>
      <c r="K7" s="9"/>
      <c r="L7" s="9">
        <v>1</v>
      </c>
      <c r="M7" s="9"/>
      <c r="N7" s="9"/>
      <c r="O7" s="9">
        <v>4</v>
      </c>
      <c r="P7" s="9"/>
      <c r="Q7" s="9"/>
      <c r="R7" s="9"/>
      <c r="S7" s="9"/>
      <c r="T7" s="9"/>
      <c r="U7" s="9">
        <v>3</v>
      </c>
      <c r="V7" s="9"/>
      <c r="W7" s="9"/>
      <c r="X7" s="9">
        <v>1</v>
      </c>
      <c r="Y7" s="9"/>
      <c r="Z7" s="9"/>
      <c r="AA7" s="9">
        <v>1</v>
      </c>
      <c r="AB7" s="9">
        <v>1</v>
      </c>
      <c r="AC7" s="21">
        <v>6</v>
      </c>
      <c r="AD7" s="55">
        <f t="shared" ref="AD7:AD23" si="0">SUM(C7:AC7)</f>
        <v>40</v>
      </c>
      <c r="AE7" s="2"/>
      <c r="AF7" s="53">
        <f t="shared" ref="AF7:AF23" si="1">SUM(C7:AB7)</f>
        <v>34</v>
      </c>
    </row>
    <row r="8" spans="1:32" ht="15" x14ac:dyDescent="0.25">
      <c r="A8" s="14" t="s">
        <v>166</v>
      </c>
      <c r="B8" s="50" t="s">
        <v>2</v>
      </c>
      <c r="C8" s="9">
        <v>5</v>
      </c>
      <c r="D8" s="9">
        <v>133</v>
      </c>
      <c r="E8" s="9">
        <v>4</v>
      </c>
      <c r="F8" s="20">
        <v>4</v>
      </c>
      <c r="G8" s="9">
        <v>3</v>
      </c>
      <c r="H8" s="9">
        <v>4</v>
      </c>
      <c r="I8" s="9">
        <v>1</v>
      </c>
      <c r="J8" s="9"/>
      <c r="K8" s="9"/>
      <c r="L8" s="9">
        <v>10</v>
      </c>
      <c r="M8" s="9"/>
      <c r="N8" s="9">
        <v>4</v>
      </c>
      <c r="O8" s="9">
        <v>1</v>
      </c>
      <c r="P8" s="9"/>
      <c r="Q8" s="9">
        <v>1</v>
      </c>
      <c r="R8" s="9"/>
      <c r="S8" s="9"/>
      <c r="T8" s="9"/>
      <c r="U8" s="9">
        <v>2</v>
      </c>
      <c r="V8" s="9">
        <v>2</v>
      </c>
      <c r="W8" s="9"/>
      <c r="X8" s="9">
        <v>4</v>
      </c>
      <c r="Y8" s="9">
        <v>3</v>
      </c>
      <c r="Z8" s="9"/>
      <c r="AA8" s="9">
        <v>1</v>
      </c>
      <c r="AB8" s="9"/>
      <c r="AC8" s="21">
        <v>4</v>
      </c>
      <c r="AD8" s="55">
        <f t="shared" si="0"/>
        <v>186</v>
      </c>
      <c r="AE8" s="2"/>
      <c r="AF8" s="53">
        <f t="shared" si="1"/>
        <v>182</v>
      </c>
    </row>
    <row r="9" spans="1:32" ht="15" x14ac:dyDescent="0.25">
      <c r="A9" s="14" t="s">
        <v>166</v>
      </c>
      <c r="B9" s="50" t="s">
        <v>3</v>
      </c>
      <c r="C9" s="9">
        <v>6</v>
      </c>
      <c r="D9" s="9">
        <v>397</v>
      </c>
      <c r="E9" s="9"/>
      <c r="F9" s="20">
        <v>28</v>
      </c>
      <c r="G9" s="9">
        <v>7</v>
      </c>
      <c r="H9" s="9">
        <v>7</v>
      </c>
      <c r="I9" s="9">
        <v>7</v>
      </c>
      <c r="J9" s="9"/>
      <c r="K9" s="9"/>
      <c r="L9" s="9">
        <v>3</v>
      </c>
      <c r="M9" s="9"/>
      <c r="N9" s="9">
        <v>9</v>
      </c>
      <c r="O9" s="9"/>
      <c r="P9" s="9">
        <v>1</v>
      </c>
      <c r="Q9" s="9"/>
      <c r="R9" s="9">
        <v>1</v>
      </c>
      <c r="S9" s="9"/>
      <c r="T9" s="9"/>
      <c r="U9" s="9"/>
      <c r="V9" s="9"/>
      <c r="W9" s="9"/>
      <c r="X9" s="9">
        <v>1</v>
      </c>
      <c r="Y9" s="9">
        <v>1</v>
      </c>
      <c r="Z9" s="9"/>
      <c r="AA9" s="9"/>
      <c r="AB9" s="9"/>
      <c r="AC9" s="21">
        <v>43</v>
      </c>
      <c r="AD9" s="55">
        <f t="shared" si="0"/>
        <v>511</v>
      </c>
      <c r="AE9" s="2"/>
      <c r="AF9" s="53">
        <f t="shared" si="1"/>
        <v>468</v>
      </c>
    </row>
    <row r="10" spans="1:32" ht="15" x14ac:dyDescent="0.25">
      <c r="A10" s="14" t="s">
        <v>167</v>
      </c>
      <c r="B10" s="50" t="s">
        <v>4</v>
      </c>
      <c r="C10" s="9">
        <v>8</v>
      </c>
      <c r="D10" s="9">
        <v>200</v>
      </c>
      <c r="E10" s="9">
        <v>1</v>
      </c>
      <c r="F10" s="20">
        <v>192</v>
      </c>
      <c r="G10" s="9">
        <v>4</v>
      </c>
      <c r="H10" s="9">
        <v>6</v>
      </c>
      <c r="I10" s="9">
        <v>5</v>
      </c>
      <c r="J10" s="9"/>
      <c r="K10" s="9"/>
      <c r="L10" s="9">
        <v>1</v>
      </c>
      <c r="M10" s="9"/>
      <c r="N10" s="9">
        <v>100</v>
      </c>
      <c r="O10" s="9">
        <v>1</v>
      </c>
      <c r="P10" s="9">
        <v>1</v>
      </c>
      <c r="Q10" s="9"/>
      <c r="R10" s="9">
        <v>1</v>
      </c>
      <c r="S10" s="9"/>
      <c r="T10" s="9"/>
      <c r="U10" s="9">
        <v>2</v>
      </c>
      <c r="V10" s="9"/>
      <c r="W10" s="9">
        <v>1</v>
      </c>
      <c r="X10" s="9">
        <v>2</v>
      </c>
      <c r="Y10" s="9"/>
      <c r="Z10" s="9"/>
      <c r="AA10" s="9"/>
      <c r="AB10" s="9"/>
      <c r="AC10" s="21">
        <v>89</v>
      </c>
      <c r="AD10" s="55">
        <f t="shared" si="0"/>
        <v>614</v>
      </c>
      <c r="AE10" s="2"/>
      <c r="AF10" s="53">
        <f t="shared" si="1"/>
        <v>525</v>
      </c>
    </row>
    <row r="11" spans="1:32" ht="15" x14ac:dyDescent="0.25">
      <c r="A11" s="14" t="s">
        <v>167</v>
      </c>
      <c r="B11" s="50" t="s">
        <v>5</v>
      </c>
      <c r="C11" s="9">
        <v>4</v>
      </c>
      <c r="D11" s="9">
        <v>56</v>
      </c>
      <c r="E11" s="9">
        <v>7</v>
      </c>
      <c r="F11" s="20">
        <v>11</v>
      </c>
      <c r="G11" s="9">
        <v>3</v>
      </c>
      <c r="H11" s="9">
        <v>1</v>
      </c>
      <c r="I11" s="9">
        <v>9</v>
      </c>
      <c r="J11" s="9">
        <v>6</v>
      </c>
      <c r="K11" s="9">
        <v>9</v>
      </c>
      <c r="L11" s="9">
        <v>1</v>
      </c>
      <c r="M11" s="9"/>
      <c r="N11" s="9">
        <v>5</v>
      </c>
      <c r="O11" s="9"/>
      <c r="P11" s="9">
        <v>1</v>
      </c>
      <c r="Q11" s="9"/>
      <c r="R11" s="9">
        <v>1</v>
      </c>
      <c r="S11" s="9"/>
      <c r="T11" s="9"/>
      <c r="U11" s="9"/>
      <c r="V11" s="9"/>
      <c r="W11" s="9"/>
      <c r="X11" s="9">
        <v>1</v>
      </c>
      <c r="Y11" s="9"/>
      <c r="Z11" s="9"/>
      <c r="AA11" s="9"/>
      <c r="AB11" s="9"/>
      <c r="AC11" s="21">
        <v>3</v>
      </c>
      <c r="AD11" s="55">
        <f t="shared" si="0"/>
        <v>118</v>
      </c>
      <c r="AE11" s="2"/>
      <c r="AF11" s="53">
        <f t="shared" si="1"/>
        <v>115</v>
      </c>
    </row>
    <row r="12" spans="1:32" ht="15" x14ac:dyDescent="0.25">
      <c r="A12" s="14" t="s">
        <v>168</v>
      </c>
      <c r="B12" s="50" t="s">
        <v>6</v>
      </c>
      <c r="C12" s="9">
        <v>37</v>
      </c>
      <c r="D12" s="9">
        <v>216</v>
      </c>
      <c r="E12" s="9">
        <v>2</v>
      </c>
      <c r="F12" s="20">
        <v>81</v>
      </c>
      <c r="G12" s="9">
        <v>92</v>
      </c>
      <c r="H12" s="9">
        <v>29</v>
      </c>
      <c r="I12" s="9">
        <v>23</v>
      </c>
      <c r="J12" s="9"/>
      <c r="K12" s="9"/>
      <c r="L12" s="9">
        <v>4</v>
      </c>
      <c r="M12" s="9"/>
      <c r="N12" s="9">
        <v>28</v>
      </c>
      <c r="O12" s="9">
        <v>2</v>
      </c>
      <c r="P12" s="9">
        <v>4</v>
      </c>
      <c r="Q12" s="9">
        <v>4</v>
      </c>
      <c r="R12" s="9">
        <v>1</v>
      </c>
      <c r="S12" s="9">
        <v>1</v>
      </c>
      <c r="T12" s="9"/>
      <c r="U12" s="9">
        <v>4</v>
      </c>
      <c r="V12" s="9"/>
      <c r="W12" s="9">
        <v>4</v>
      </c>
      <c r="X12" s="9">
        <v>1</v>
      </c>
      <c r="Y12" s="9">
        <v>1</v>
      </c>
      <c r="Z12" s="9"/>
      <c r="AA12" s="9">
        <v>1</v>
      </c>
      <c r="AB12" s="9"/>
      <c r="AC12" s="21">
        <v>187</v>
      </c>
      <c r="AD12" s="55">
        <f t="shared" si="0"/>
        <v>722</v>
      </c>
      <c r="AE12" s="2"/>
      <c r="AF12" s="53">
        <f t="shared" si="1"/>
        <v>535</v>
      </c>
    </row>
    <row r="13" spans="1:32" ht="15" x14ac:dyDescent="0.25">
      <c r="A13" s="14" t="s">
        <v>167</v>
      </c>
      <c r="B13" s="50" t="s">
        <v>7</v>
      </c>
      <c r="C13" s="9">
        <v>6</v>
      </c>
      <c r="D13" s="9">
        <v>86</v>
      </c>
      <c r="E13" s="9">
        <v>1</v>
      </c>
      <c r="F13" s="20">
        <v>6</v>
      </c>
      <c r="G13" s="9">
        <v>6</v>
      </c>
      <c r="H13" s="9">
        <v>5</v>
      </c>
      <c r="I13" s="9">
        <v>10</v>
      </c>
      <c r="J13" s="9"/>
      <c r="K13" s="9"/>
      <c r="L13" s="9">
        <v>4</v>
      </c>
      <c r="M13" s="9"/>
      <c r="N13" s="9">
        <v>6</v>
      </c>
      <c r="O13" s="9">
        <v>4</v>
      </c>
      <c r="P13" s="9"/>
      <c r="Q13" s="9"/>
      <c r="R13" s="9">
        <v>1</v>
      </c>
      <c r="S13" s="9"/>
      <c r="T13" s="9"/>
      <c r="U13" s="9">
        <v>1</v>
      </c>
      <c r="V13" s="9">
        <v>1</v>
      </c>
      <c r="W13" s="9">
        <v>3</v>
      </c>
      <c r="X13" s="9">
        <v>1</v>
      </c>
      <c r="Y13" s="9"/>
      <c r="Z13" s="9"/>
      <c r="AA13" s="9"/>
      <c r="AB13" s="9"/>
      <c r="AC13" s="21">
        <v>112</v>
      </c>
      <c r="AD13" s="55">
        <f t="shared" si="0"/>
        <v>253</v>
      </c>
      <c r="AE13" s="2"/>
      <c r="AF13" s="53">
        <f t="shared" si="1"/>
        <v>141</v>
      </c>
    </row>
    <row r="14" spans="1:32" ht="15" x14ac:dyDescent="0.25">
      <c r="A14" s="14" t="s">
        <v>167</v>
      </c>
      <c r="B14" s="50" t="s">
        <v>8</v>
      </c>
      <c r="C14" s="9">
        <v>18</v>
      </c>
      <c r="D14" s="9">
        <v>648</v>
      </c>
      <c r="E14" s="9">
        <v>2</v>
      </c>
      <c r="F14" s="20">
        <v>101</v>
      </c>
      <c r="G14" s="9">
        <v>33</v>
      </c>
      <c r="H14" s="9">
        <v>25</v>
      </c>
      <c r="I14" s="9">
        <v>134</v>
      </c>
      <c r="J14" s="9"/>
      <c r="K14" s="9"/>
      <c r="L14" s="9">
        <v>9</v>
      </c>
      <c r="M14" s="9"/>
      <c r="N14" s="9">
        <v>46</v>
      </c>
      <c r="O14" s="9">
        <v>1</v>
      </c>
      <c r="P14" s="9">
        <v>4</v>
      </c>
      <c r="Q14" s="9">
        <v>4</v>
      </c>
      <c r="R14" s="9">
        <v>6</v>
      </c>
      <c r="S14" s="9"/>
      <c r="T14" s="9"/>
      <c r="U14" s="9"/>
      <c r="V14" s="9"/>
      <c r="W14" s="9">
        <v>1</v>
      </c>
      <c r="X14" s="9">
        <v>1</v>
      </c>
      <c r="Y14" s="9">
        <v>1</v>
      </c>
      <c r="Z14" s="9">
        <v>1</v>
      </c>
      <c r="AA14" s="9">
        <v>3</v>
      </c>
      <c r="AB14" s="9"/>
      <c r="AC14" s="21">
        <v>1181</v>
      </c>
      <c r="AD14" s="55">
        <f t="shared" si="0"/>
        <v>2219</v>
      </c>
      <c r="AE14" s="2"/>
      <c r="AF14" s="53">
        <f t="shared" si="1"/>
        <v>1038</v>
      </c>
    </row>
    <row r="15" spans="1:32" ht="15" x14ac:dyDescent="0.25">
      <c r="A15" s="14" t="s">
        <v>168</v>
      </c>
      <c r="B15" s="50" t="s">
        <v>9</v>
      </c>
      <c r="C15" s="9">
        <v>1</v>
      </c>
      <c r="D15" s="9">
        <v>35</v>
      </c>
      <c r="E15" s="9"/>
      <c r="F15" s="20">
        <v>5</v>
      </c>
      <c r="G15" s="9">
        <v>9</v>
      </c>
      <c r="H15" s="9">
        <v>2</v>
      </c>
      <c r="I15" s="9">
        <v>4</v>
      </c>
      <c r="J15" s="9"/>
      <c r="K15" s="9"/>
      <c r="L15" s="9">
        <v>1</v>
      </c>
      <c r="M15" s="9"/>
      <c r="N15" s="9">
        <v>1</v>
      </c>
      <c r="O15" s="9"/>
      <c r="P15" s="9">
        <v>1</v>
      </c>
      <c r="Q15" s="9">
        <v>1</v>
      </c>
      <c r="R15" s="9"/>
      <c r="S15" s="9"/>
      <c r="T15" s="9"/>
      <c r="U15" s="9">
        <v>1</v>
      </c>
      <c r="V15" s="9"/>
      <c r="W15" s="9"/>
      <c r="X15" s="9"/>
      <c r="Y15" s="9">
        <v>1</v>
      </c>
      <c r="Z15" s="9"/>
      <c r="AA15" s="9">
        <v>1</v>
      </c>
      <c r="AB15" s="9"/>
      <c r="AC15" s="21">
        <v>3</v>
      </c>
      <c r="AD15" s="55">
        <f t="shared" si="0"/>
        <v>66</v>
      </c>
      <c r="AE15" s="2"/>
      <c r="AF15" s="53">
        <f t="shared" si="1"/>
        <v>63</v>
      </c>
    </row>
    <row r="16" spans="1:32" ht="15" x14ac:dyDescent="0.25">
      <c r="A16" s="14" t="s">
        <v>166</v>
      </c>
      <c r="B16" s="50" t="s">
        <v>10</v>
      </c>
      <c r="C16" s="9"/>
      <c r="D16" s="9">
        <v>7</v>
      </c>
      <c r="E16" s="9"/>
      <c r="F16" s="20"/>
      <c r="G16" s="9"/>
      <c r="H16" s="9"/>
      <c r="I16" s="9"/>
      <c r="J16" s="9"/>
      <c r="K16" s="9"/>
      <c r="L16" s="9">
        <v>2</v>
      </c>
      <c r="M16" s="9"/>
      <c r="N16" s="9"/>
      <c r="O16" s="9"/>
      <c r="P16" s="9">
        <v>1</v>
      </c>
      <c r="Q16" s="9"/>
      <c r="R16" s="9"/>
      <c r="S16" s="9"/>
      <c r="T16" s="9">
        <v>1</v>
      </c>
      <c r="U16" s="9">
        <v>1</v>
      </c>
      <c r="V16" s="9"/>
      <c r="W16" s="9">
        <v>1</v>
      </c>
      <c r="X16" s="9">
        <v>1</v>
      </c>
      <c r="Y16" s="9"/>
      <c r="Z16" s="9">
        <v>1</v>
      </c>
      <c r="AA16" s="9"/>
      <c r="AB16" s="9"/>
      <c r="AC16" s="21">
        <v>1</v>
      </c>
      <c r="AD16" s="55">
        <f t="shared" si="0"/>
        <v>16</v>
      </c>
      <c r="AE16" s="2"/>
      <c r="AF16" s="53">
        <f t="shared" si="1"/>
        <v>15</v>
      </c>
    </row>
    <row r="17" spans="1:32" ht="15" x14ac:dyDescent="0.25">
      <c r="A17" s="14" t="s">
        <v>167</v>
      </c>
      <c r="B17" s="50" t="s">
        <v>11</v>
      </c>
      <c r="C17" s="9">
        <v>4</v>
      </c>
      <c r="D17" s="9">
        <v>344</v>
      </c>
      <c r="E17" s="9">
        <v>8</v>
      </c>
      <c r="F17" s="20">
        <v>109</v>
      </c>
      <c r="G17" s="9">
        <v>12</v>
      </c>
      <c r="H17" s="9">
        <v>6</v>
      </c>
      <c r="I17" s="9">
        <v>23</v>
      </c>
      <c r="J17" s="9"/>
      <c r="K17" s="9"/>
      <c r="L17" s="9">
        <v>5</v>
      </c>
      <c r="M17" s="9">
        <v>1</v>
      </c>
      <c r="N17" s="9">
        <v>9</v>
      </c>
      <c r="O17" s="9">
        <v>1</v>
      </c>
      <c r="P17" s="9">
        <v>9</v>
      </c>
      <c r="Q17" s="9"/>
      <c r="R17" s="9"/>
      <c r="S17" s="9"/>
      <c r="T17" s="9">
        <v>1</v>
      </c>
      <c r="U17" s="9">
        <v>1</v>
      </c>
      <c r="V17" s="9"/>
      <c r="W17" s="9"/>
      <c r="X17" s="9"/>
      <c r="Y17" s="9">
        <v>1</v>
      </c>
      <c r="Z17" s="9">
        <v>1</v>
      </c>
      <c r="AA17" s="9">
        <v>1</v>
      </c>
      <c r="AB17" s="9">
        <v>1</v>
      </c>
      <c r="AC17" s="21">
        <v>429</v>
      </c>
      <c r="AD17" s="55">
        <f t="shared" si="0"/>
        <v>966</v>
      </c>
      <c r="AE17" s="2"/>
      <c r="AF17" s="53">
        <f t="shared" si="1"/>
        <v>537</v>
      </c>
    </row>
    <row r="18" spans="1:32" ht="15" x14ac:dyDescent="0.25">
      <c r="A18" s="14" t="s">
        <v>166</v>
      </c>
      <c r="B18" s="50" t="s">
        <v>12</v>
      </c>
      <c r="C18" s="9">
        <v>8</v>
      </c>
      <c r="D18" s="9">
        <v>106</v>
      </c>
      <c r="E18" s="9">
        <v>1</v>
      </c>
      <c r="F18" s="20">
        <v>10</v>
      </c>
      <c r="G18" s="9">
        <v>13</v>
      </c>
      <c r="H18" s="9">
        <v>4</v>
      </c>
      <c r="I18" s="9">
        <v>4</v>
      </c>
      <c r="J18" s="9"/>
      <c r="K18" s="9"/>
      <c r="L18" s="9">
        <v>2</v>
      </c>
      <c r="M18" s="9"/>
      <c r="N18" s="9">
        <v>7</v>
      </c>
      <c r="O18" s="9">
        <v>9</v>
      </c>
      <c r="P18" s="9"/>
      <c r="Q18" s="9">
        <v>1</v>
      </c>
      <c r="R18" s="9"/>
      <c r="S18" s="9">
        <v>1</v>
      </c>
      <c r="T18" s="9">
        <v>1</v>
      </c>
      <c r="U18" s="9">
        <v>2</v>
      </c>
      <c r="V18" s="9"/>
      <c r="W18" s="9">
        <v>9</v>
      </c>
      <c r="X18" s="9">
        <v>1</v>
      </c>
      <c r="Y18" s="9">
        <v>2</v>
      </c>
      <c r="Z18" s="9">
        <v>1</v>
      </c>
      <c r="AA18" s="9">
        <v>7</v>
      </c>
      <c r="AB18" s="9">
        <v>1</v>
      </c>
      <c r="AC18" s="21">
        <v>21</v>
      </c>
      <c r="AD18" s="55">
        <f t="shared" si="0"/>
        <v>211</v>
      </c>
      <c r="AE18" s="2"/>
      <c r="AF18" s="53">
        <f t="shared" si="1"/>
        <v>190</v>
      </c>
    </row>
    <row r="19" spans="1:32" ht="15" x14ac:dyDescent="0.25">
      <c r="A19" s="14" t="s">
        <v>166</v>
      </c>
      <c r="B19" s="50" t="s">
        <v>13</v>
      </c>
      <c r="C19" s="9">
        <v>17</v>
      </c>
      <c r="D19" s="9">
        <v>120</v>
      </c>
      <c r="E19" s="9">
        <v>4</v>
      </c>
      <c r="F19" s="20">
        <v>61</v>
      </c>
      <c r="G19" s="9">
        <v>26</v>
      </c>
      <c r="H19" s="9">
        <v>2</v>
      </c>
      <c r="I19" s="9">
        <v>4</v>
      </c>
      <c r="J19" s="9"/>
      <c r="K19" s="9"/>
      <c r="L19" s="9">
        <v>15</v>
      </c>
      <c r="M19" s="9"/>
      <c r="N19" s="9">
        <v>4</v>
      </c>
      <c r="O19" s="9">
        <v>1</v>
      </c>
      <c r="P19" s="9"/>
      <c r="Q19" s="9"/>
      <c r="R19" s="9"/>
      <c r="S19" s="9"/>
      <c r="T19" s="9"/>
      <c r="U19" s="9">
        <v>1</v>
      </c>
      <c r="V19" s="9"/>
      <c r="W19" s="9">
        <v>4</v>
      </c>
      <c r="X19" s="9">
        <v>1</v>
      </c>
      <c r="Y19" s="9">
        <v>1</v>
      </c>
      <c r="Z19" s="9"/>
      <c r="AA19" s="9">
        <v>3</v>
      </c>
      <c r="AB19" s="9"/>
      <c r="AC19" s="21">
        <v>26</v>
      </c>
      <c r="AD19" s="55">
        <f t="shared" si="0"/>
        <v>290</v>
      </c>
      <c r="AE19" s="2"/>
      <c r="AF19" s="53">
        <f t="shared" si="1"/>
        <v>264</v>
      </c>
    </row>
    <row r="20" spans="1:32" ht="15" x14ac:dyDescent="0.25">
      <c r="A20" s="14" t="s">
        <v>166</v>
      </c>
      <c r="B20" s="50" t="s">
        <v>14</v>
      </c>
      <c r="C20" s="9">
        <v>6</v>
      </c>
      <c r="D20" s="9">
        <v>98</v>
      </c>
      <c r="E20" s="9">
        <v>2</v>
      </c>
      <c r="F20" s="20">
        <v>30</v>
      </c>
      <c r="G20" s="9">
        <v>4</v>
      </c>
      <c r="H20" s="9">
        <v>7</v>
      </c>
      <c r="I20" s="9">
        <v>3</v>
      </c>
      <c r="J20" s="9"/>
      <c r="K20" s="9"/>
      <c r="L20" s="9">
        <v>2</v>
      </c>
      <c r="M20" s="9">
        <v>1</v>
      </c>
      <c r="N20" s="9">
        <v>5</v>
      </c>
      <c r="O20" s="9">
        <v>6</v>
      </c>
      <c r="P20" s="9">
        <v>5</v>
      </c>
      <c r="Q20" s="9">
        <v>1</v>
      </c>
      <c r="R20" s="9"/>
      <c r="S20" s="9"/>
      <c r="T20" s="9"/>
      <c r="U20" s="9">
        <v>5</v>
      </c>
      <c r="V20" s="9"/>
      <c r="W20" s="9">
        <v>7</v>
      </c>
      <c r="X20" s="9"/>
      <c r="Y20" s="9">
        <v>3</v>
      </c>
      <c r="Z20" s="9">
        <v>5</v>
      </c>
      <c r="AA20" s="9"/>
      <c r="AB20" s="9"/>
      <c r="AC20" s="21">
        <v>29</v>
      </c>
      <c r="AD20" s="55">
        <f t="shared" si="0"/>
        <v>219</v>
      </c>
      <c r="AE20" s="2"/>
      <c r="AF20" s="53">
        <f t="shared" si="1"/>
        <v>190</v>
      </c>
    </row>
    <row r="21" spans="1:32" ht="15" x14ac:dyDescent="0.25">
      <c r="A21" s="14" t="s">
        <v>168</v>
      </c>
      <c r="B21" s="50" t="s">
        <v>15</v>
      </c>
      <c r="C21" s="9">
        <v>3</v>
      </c>
      <c r="D21" s="9">
        <v>242</v>
      </c>
      <c r="E21" s="9">
        <v>1</v>
      </c>
      <c r="F21" s="20">
        <v>24</v>
      </c>
      <c r="G21" s="9"/>
      <c r="H21" s="9">
        <v>4</v>
      </c>
      <c r="I21" s="9">
        <v>4</v>
      </c>
      <c r="J21" s="9"/>
      <c r="K21" s="9"/>
      <c r="L21" s="9">
        <v>3</v>
      </c>
      <c r="M21" s="9"/>
      <c r="N21" s="9">
        <v>4</v>
      </c>
      <c r="O21" s="9"/>
      <c r="P21" s="9">
        <v>1</v>
      </c>
      <c r="Q21" s="9">
        <v>2</v>
      </c>
      <c r="R21" s="9"/>
      <c r="S21" s="9"/>
      <c r="T21" s="9"/>
      <c r="U21" s="9">
        <v>1</v>
      </c>
      <c r="V21" s="9"/>
      <c r="W21" s="9">
        <v>3</v>
      </c>
      <c r="X21" s="9">
        <v>1</v>
      </c>
      <c r="Y21" s="9"/>
      <c r="Z21" s="9"/>
      <c r="AA21" s="9"/>
      <c r="AB21" s="9"/>
      <c r="AC21" s="21">
        <v>29</v>
      </c>
      <c r="AD21" s="55">
        <f t="shared" si="0"/>
        <v>322</v>
      </c>
      <c r="AE21" s="2"/>
      <c r="AF21" s="53">
        <f t="shared" si="1"/>
        <v>293</v>
      </c>
    </row>
    <row r="22" spans="1:32" ht="15" x14ac:dyDescent="0.25">
      <c r="A22" s="14" t="s">
        <v>168</v>
      </c>
      <c r="B22" s="50" t="s">
        <v>16</v>
      </c>
      <c r="C22" s="9">
        <v>1</v>
      </c>
      <c r="D22" s="9">
        <v>19</v>
      </c>
      <c r="E22" s="9"/>
      <c r="F22" s="20">
        <v>4</v>
      </c>
      <c r="G22" s="9">
        <v>20</v>
      </c>
      <c r="H22" s="9">
        <v>1</v>
      </c>
      <c r="I22" s="9"/>
      <c r="J22" s="9"/>
      <c r="K22" s="9"/>
      <c r="L22" s="9">
        <v>2</v>
      </c>
      <c r="M22" s="9"/>
      <c r="N22" s="9"/>
      <c r="O22" s="9"/>
      <c r="P22" s="9"/>
      <c r="Q22" s="9">
        <v>1</v>
      </c>
      <c r="R22" s="9"/>
      <c r="S22" s="9"/>
      <c r="T22" s="9"/>
      <c r="U22" s="9">
        <v>1</v>
      </c>
      <c r="V22" s="9"/>
      <c r="W22" s="9"/>
      <c r="X22" s="9"/>
      <c r="Y22" s="9"/>
      <c r="Z22" s="9"/>
      <c r="AA22" s="9">
        <v>1</v>
      </c>
      <c r="AB22" s="9"/>
      <c r="AC22" s="21">
        <v>6</v>
      </c>
      <c r="AD22" s="55">
        <f t="shared" si="0"/>
        <v>56</v>
      </c>
      <c r="AE22" s="2"/>
      <c r="AF22" s="53">
        <f t="shared" si="1"/>
        <v>50</v>
      </c>
    </row>
    <row r="23" spans="1:32" ht="15" x14ac:dyDescent="0.25">
      <c r="A23" s="14" t="s">
        <v>167</v>
      </c>
      <c r="B23" s="50" t="s">
        <v>17</v>
      </c>
      <c r="C23" s="9">
        <v>17</v>
      </c>
      <c r="D23" s="9">
        <v>235</v>
      </c>
      <c r="E23" s="9">
        <v>1</v>
      </c>
      <c r="F23" s="20">
        <v>105</v>
      </c>
      <c r="G23" s="9">
        <v>13</v>
      </c>
      <c r="H23" s="9">
        <v>27</v>
      </c>
      <c r="I23" s="9">
        <v>35</v>
      </c>
      <c r="J23" s="9"/>
      <c r="K23" s="9"/>
      <c r="L23" s="9">
        <v>1</v>
      </c>
      <c r="M23" s="9"/>
      <c r="N23" s="9">
        <v>12</v>
      </c>
      <c r="O23" s="9">
        <v>5</v>
      </c>
      <c r="P23" s="9">
        <v>1</v>
      </c>
      <c r="Q23" s="9">
        <v>4</v>
      </c>
      <c r="R23" s="9">
        <v>4</v>
      </c>
      <c r="S23" s="9"/>
      <c r="T23" s="9">
        <v>2</v>
      </c>
      <c r="U23" s="9"/>
      <c r="V23" s="9"/>
      <c r="W23" s="9">
        <v>4</v>
      </c>
      <c r="X23" s="9">
        <v>1</v>
      </c>
      <c r="Y23" s="9">
        <v>1</v>
      </c>
      <c r="Z23" s="9"/>
      <c r="AA23" s="9">
        <v>1</v>
      </c>
      <c r="AB23" s="9">
        <v>1</v>
      </c>
      <c r="AC23" s="21">
        <v>307</v>
      </c>
      <c r="AD23" s="55">
        <f t="shared" si="0"/>
        <v>777</v>
      </c>
      <c r="AE23" s="2"/>
      <c r="AF23" s="53">
        <f t="shared" si="1"/>
        <v>470</v>
      </c>
    </row>
    <row r="24" spans="1:32" ht="15" x14ac:dyDescent="0.25">
      <c r="A24" s="15"/>
      <c r="B24" s="51" t="s">
        <v>22</v>
      </c>
      <c r="C24" s="8">
        <f>SUM(C6:C23)</f>
        <v>141</v>
      </c>
      <c r="D24" s="8">
        <f t="shared" ref="D24:AB24" si="2">SUM(D6:D23)</f>
        <v>2997</v>
      </c>
      <c r="E24" s="8">
        <f t="shared" si="2"/>
        <v>36</v>
      </c>
      <c r="F24" s="19">
        <f>SUM(F6:F23)</f>
        <v>772</v>
      </c>
      <c r="G24" s="8">
        <f t="shared" si="2"/>
        <v>255</v>
      </c>
      <c r="H24" s="8">
        <f t="shared" si="2"/>
        <v>130</v>
      </c>
      <c r="I24" s="8">
        <f>SUM(I6:I23)</f>
        <v>267</v>
      </c>
      <c r="J24" s="8">
        <f t="shared" si="2"/>
        <v>6</v>
      </c>
      <c r="K24" s="8">
        <f t="shared" si="2"/>
        <v>9</v>
      </c>
      <c r="L24" s="8">
        <f t="shared" si="2"/>
        <v>67</v>
      </c>
      <c r="M24" s="8">
        <f t="shared" si="2"/>
        <v>2</v>
      </c>
      <c r="N24" s="8">
        <f>SUM(N6:N23)</f>
        <v>241</v>
      </c>
      <c r="O24" s="8">
        <f t="shared" si="2"/>
        <v>36</v>
      </c>
      <c r="P24" s="8">
        <f t="shared" si="2"/>
        <v>32</v>
      </c>
      <c r="Q24" s="8">
        <f t="shared" si="2"/>
        <v>20</v>
      </c>
      <c r="R24" s="8">
        <f t="shared" si="2"/>
        <v>15</v>
      </c>
      <c r="S24" s="8">
        <f t="shared" si="2"/>
        <v>2</v>
      </c>
      <c r="T24" s="8">
        <f t="shared" si="2"/>
        <v>5</v>
      </c>
      <c r="U24" s="8">
        <f t="shared" si="2"/>
        <v>25</v>
      </c>
      <c r="V24" s="8">
        <f t="shared" si="2"/>
        <v>3</v>
      </c>
      <c r="W24" s="8">
        <f t="shared" si="2"/>
        <v>37</v>
      </c>
      <c r="X24" s="8">
        <f t="shared" si="2"/>
        <v>17</v>
      </c>
      <c r="Y24" s="8">
        <f t="shared" si="2"/>
        <v>16</v>
      </c>
      <c r="Z24" s="8">
        <f t="shared" si="2"/>
        <v>9</v>
      </c>
      <c r="AA24" s="8">
        <f t="shared" si="2"/>
        <v>21</v>
      </c>
      <c r="AB24" s="8">
        <f t="shared" si="2"/>
        <v>5</v>
      </c>
      <c r="AC24" s="22">
        <f>SUM(AC6:AC23)</f>
        <v>2480</v>
      </c>
      <c r="AD24" s="8">
        <f>SUM(C24:AC24)</f>
        <v>7646</v>
      </c>
      <c r="AE24" s="23"/>
      <c r="AF24" s="54">
        <f>+AD24-AC24</f>
        <v>5166</v>
      </c>
    </row>
    <row r="27" spans="1:32" x14ac:dyDescent="0.3">
      <c r="B27" s="78" t="e" vm="1">
        <v>#VALUE!</v>
      </c>
      <c r="C27" s="78"/>
      <c r="F27" s="27"/>
      <c r="G27" t="s">
        <v>181</v>
      </c>
    </row>
    <row r="28" spans="1:32" x14ac:dyDescent="0.3">
      <c r="B28" s="78"/>
      <c r="C28" s="78"/>
      <c r="F28" s="28"/>
      <c r="G28" t="s">
        <v>182</v>
      </c>
    </row>
  </sheetData>
  <mergeCells count="5">
    <mergeCell ref="B4:B5"/>
    <mergeCell ref="C4:AD4"/>
    <mergeCell ref="A4:A5"/>
    <mergeCell ref="B2:H2"/>
    <mergeCell ref="B27:C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2"/>
  <sheetViews>
    <sheetView topLeftCell="A18" zoomScale="106" zoomScaleNormal="106" workbookViewId="0">
      <pane xSplit="2" topLeftCell="C1" activePane="topRight" state="frozen"/>
      <selection pane="topRight" activeCell="B31" sqref="B31:C32"/>
    </sheetView>
  </sheetViews>
  <sheetFormatPr defaultRowHeight="14.4" x14ac:dyDescent="0.3"/>
  <cols>
    <col min="1" max="1" width="0" hidden="1" customWidth="1"/>
    <col min="2" max="2" width="17.5546875" bestFit="1" customWidth="1"/>
    <col min="3" max="12" width="9.33203125" customWidth="1"/>
    <col min="13" max="13" width="9.88671875" customWidth="1"/>
    <col min="14" max="22" width="9.33203125" customWidth="1"/>
    <col min="23" max="24" width="9.88671875" customWidth="1"/>
    <col min="25" max="42" width="9.33203125" customWidth="1"/>
    <col min="43" max="43" width="9.88671875" customWidth="1"/>
    <col min="44" max="113" width="9.33203125" customWidth="1"/>
    <col min="114" max="114" width="9.33203125" bestFit="1" customWidth="1"/>
    <col min="115" max="115" width="10.88671875" customWidth="1"/>
    <col min="116" max="116" width="1.44140625" customWidth="1"/>
  </cols>
  <sheetData>
    <row r="1" spans="1:117" ht="23.25" x14ac:dyDescent="0.35">
      <c r="B1" s="101" t="s">
        <v>192</v>
      </c>
      <c r="C1" s="101"/>
      <c r="D1" s="101"/>
      <c r="E1" s="101"/>
      <c r="F1" s="101"/>
      <c r="G1" s="101"/>
      <c r="H1" s="101"/>
      <c r="I1" s="101"/>
    </row>
    <row r="2" spans="1:117" ht="15" customHeight="1" x14ac:dyDescent="0.25">
      <c r="B2" s="74" t="s">
        <v>198</v>
      </c>
      <c r="C2" s="74"/>
      <c r="D2" s="74"/>
      <c r="E2" s="74"/>
      <c r="F2" s="74"/>
      <c r="G2" s="74"/>
      <c r="H2" s="74"/>
      <c r="I2" s="74"/>
      <c r="J2" s="75"/>
    </row>
    <row r="3" spans="1:117" ht="15.75" thickBot="1" x14ac:dyDescent="0.3"/>
    <row r="4" spans="1:117" x14ac:dyDescent="0.3">
      <c r="A4" s="91" t="s">
        <v>169</v>
      </c>
      <c r="B4" s="95" t="s">
        <v>24</v>
      </c>
      <c r="C4" s="97" t="s">
        <v>165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8"/>
      <c r="DL4" s="32"/>
    </row>
    <row r="5" spans="1:117" x14ac:dyDescent="0.3">
      <c r="A5" s="92"/>
      <c r="B5" s="96"/>
      <c r="C5" s="79" t="s">
        <v>53</v>
      </c>
      <c r="D5" s="79" t="s">
        <v>54</v>
      </c>
      <c r="E5" s="79" t="s">
        <v>55</v>
      </c>
      <c r="F5" s="79" t="s">
        <v>56</v>
      </c>
      <c r="G5" s="79" t="s">
        <v>57</v>
      </c>
      <c r="H5" s="79" t="s">
        <v>58</v>
      </c>
      <c r="I5" s="79" t="s">
        <v>59</v>
      </c>
      <c r="J5" s="79" t="s">
        <v>60</v>
      </c>
      <c r="K5" s="79" t="s">
        <v>61</v>
      </c>
      <c r="L5" s="79" t="s">
        <v>62</v>
      </c>
      <c r="M5" s="79" t="s">
        <v>63</v>
      </c>
      <c r="N5" s="79" t="s">
        <v>64</v>
      </c>
      <c r="O5" s="79" t="s">
        <v>65</v>
      </c>
      <c r="P5" s="79" t="s">
        <v>66</v>
      </c>
      <c r="Q5" s="79" t="s">
        <v>67</v>
      </c>
      <c r="R5" s="79" t="s">
        <v>68</v>
      </c>
      <c r="S5" s="79" t="s">
        <v>69</v>
      </c>
      <c r="T5" s="79" t="s">
        <v>70</v>
      </c>
      <c r="U5" s="100" t="s">
        <v>71</v>
      </c>
      <c r="V5" s="79" t="s">
        <v>72</v>
      </c>
      <c r="W5" s="100" t="s">
        <v>73</v>
      </c>
      <c r="X5" s="100" t="s">
        <v>74</v>
      </c>
      <c r="Y5" s="79" t="s">
        <v>75</v>
      </c>
      <c r="Z5" s="79" t="s">
        <v>76</v>
      </c>
      <c r="AA5" s="79" t="s">
        <v>77</v>
      </c>
      <c r="AB5" s="79" t="s">
        <v>78</v>
      </c>
      <c r="AC5" s="79" t="s">
        <v>79</v>
      </c>
      <c r="AD5" s="79" t="s">
        <v>80</v>
      </c>
      <c r="AE5" s="79" t="s">
        <v>81</v>
      </c>
      <c r="AF5" s="79" t="s">
        <v>82</v>
      </c>
      <c r="AG5" s="79" t="s">
        <v>83</v>
      </c>
      <c r="AH5" s="79" t="s">
        <v>84</v>
      </c>
      <c r="AI5" s="100" t="s">
        <v>85</v>
      </c>
      <c r="AJ5" s="79" t="s">
        <v>86</v>
      </c>
      <c r="AK5" s="79" t="s">
        <v>87</v>
      </c>
      <c r="AL5" s="79" t="s">
        <v>88</v>
      </c>
      <c r="AM5" s="79" t="s">
        <v>89</v>
      </c>
      <c r="AN5" s="79" t="s">
        <v>90</v>
      </c>
      <c r="AO5" s="79" t="s">
        <v>91</v>
      </c>
      <c r="AP5" s="79" t="s">
        <v>30</v>
      </c>
      <c r="AQ5" s="79" t="s">
        <v>92</v>
      </c>
      <c r="AR5" s="79" t="s">
        <v>93</v>
      </c>
      <c r="AS5" s="79" t="s">
        <v>94</v>
      </c>
      <c r="AT5" s="79" t="s">
        <v>164</v>
      </c>
      <c r="AU5" s="79" t="s">
        <v>95</v>
      </c>
      <c r="AV5" s="79" t="s">
        <v>96</v>
      </c>
      <c r="AW5" s="79" t="s">
        <v>97</v>
      </c>
      <c r="AX5" s="79" t="s">
        <v>98</v>
      </c>
      <c r="AY5" s="79" t="s">
        <v>99</v>
      </c>
      <c r="AZ5" s="79" t="s">
        <v>100</v>
      </c>
      <c r="BA5" s="79" t="s">
        <v>101</v>
      </c>
      <c r="BB5" s="79" t="s">
        <v>102</v>
      </c>
      <c r="BC5" s="79" t="s">
        <v>103</v>
      </c>
      <c r="BD5" s="79" t="s">
        <v>104</v>
      </c>
      <c r="BE5" s="79" t="s">
        <v>105</v>
      </c>
      <c r="BF5" s="79" t="s">
        <v>106</v>
      </c>
      <c r="BG5" s="79" t="s">
        <v>107</v>
      </c>
      <c r="BH5" s="79" t="s">
        <v>108</v>
      </c>
      <c r="BI5" s="79" t="s">
        <v>109</v>
      </c>
      <c r="BJ5" s="79" t="s">
        <v>110</v>
      </c>
      <c r="BK5" s="79" t="s">
        <v>111</v>
      </c>
      <c r="BL5" s="79" t="s">
        <v>112</v>
      </c>
      <c r="BM5" s="79" t="s">
        <v>113</v>
      </c>
      <c r="BN5" s="79" t="s">
        <v>114</v>
      </c>
      <c r="BO5" s="79" t="s">
        <v>115</v>
      </c>
      <c r="BP5" s="79" t="s">
        <v>116</v>
      </c>
      <c r="BQ5" s="79" t="s">
        <v>117</v>
      </c>
      <c r="BR5" s="79" t="s">
        <v>118</v>
      </c>
      <c r="BS5" s="79" t="s">
        <v>119</v>
      </c>
      <c r="BT5" s="79" t="s">
        <v>120</v>
      </c>
      <c r="BU5" s="79" t="s">
        <v>121</v>
      </c>
      <c r="BV5" s="79" t="s">
        <v>122</v>
      </c>
      <c r="BW5" s="79" t="s">
        <v>123</v>
      </c>
      <c r="BX5" s="79" t="s">
        <v>124</v>
      </c>
      <c r="BY5" s="79" t="s">
        <v>125</v>
      </c>
      <c r="BZ5" s="79" t="s">
        <v>126</v>
      </c>
      <c r="CA5" s="79" t="s">
        <v>127</v>
      </c>
      <c r="CB5" s="79" t="s">
        <v>128</v>
      </c>
      <c r="CC5" s="79" t="s">
        <v>129</v>
      </c>
      <c r="CD5" s="79" t="s">
        <v>130</v>
      </c>
      <c r="CE5" s="79" t="s">
        <v>131</v>
      </c>
      <c r="CF5" s="79" t="s">
        <v>132</v>
      </c>
      <c r="CG5" s="79" t="s">
        <v>133</v>
      </c>
      <c r="CH5" s="79" t="s">
        <v>134</v>
      </c>
      <c r="CI5" s="79" t="s">
        <v>135</v>
      </c>
      <c r="CJ5" s="79" t="s">
        <v>136</v>
      </c>
      <c r="CK5" s="79" t="s">
        <v>137</v>
      </c>
      <c r="CL5" s="79" t="s">
        <v>138</v>
      </c>
      <c r="CM5" s="79" t="s">
        <v>139</v>
      </c>
      <c r="CN5" s="79" t="s">
        <v>140</v>
      </c>
      <c r="CO5" s="79" t="s">
        <v>141</v>
      </c>
      <c r="CP5" s="79" t="s">
        <v>142</v>
      </c>
      <c r="CQ5" s="79" t="s">
        <v>143</v>
      </c>
      <c r="CR5" s="79" t="s">
        <v>144</v>
      </c>
      <c r="CS5" s="79" t="s">
        <v>145</v>
      </c>
      <c r="CT5" s="79" t="s">
        <v>146</v>
      </c>
      <c r="CU5" s="79" t="s">
        <v>147</v>
      </c>
      <c r="CV5" s="79" t="s">
        <v>148</v>
      </c>
      <c r="CW5" s="79" t="s">
        <v>149</v>
      </c>
      <c r="CX5" s="79" t="s">
        <v>150</v>
      </c>
      <c r="CY5" s="79" t="s">
        <v>151</v>
      </c>
      <c r="CZ5" s="79" t="s">
        <v>152</v>
      </c>
      <c r="DA5" s="79" t="s">
        <v>153</v>
      </c>
      <c r="DB5" s="79" t="s">
        <v>154</v>
      </c>
      <c r="DC5" s="79" t="s">
        <v>155</v>
      </c>
      <c r="DD5" s="79" t="s">
        <v>156</v>
      </c>
      <c r="DE5" s="79" t="s">
        <v>157</v>
      </c>
      <c r="DF5" s="79" t="s">
        <v>158</v>
      </c>
      <c r="DG5" s="79" t="s">
        <v>159</v>
      </c>
      <c r="DH5" s="79" t="s">
        <v>160</v>
      </c>
      <c r="DI5" s="79" t="s">
        <v>161</v>
      </c>
      <c r="DJ5" s="99" t="s">
        <v>163</v>
      </c>
      <c r="DK5" s="102" t="s">
        <v>22</v>
      </c>
      <c r="DL5" s="33"/>
      <c r="DM5" s="93" t="s">
        <v>178</v>
      </c>
    </row>
    <row r="6" spans="1:117" x14ac:dyDescent="0.3">
      <c r="A6" s="92"/>
      <c r="B6" s="96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100"/>
      <c r="V6" s="79"/>
      <c r="W6" s="100"/>
      <c r="X6" s="100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100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99"/>
      <c r="DK6" s="102"/>
      <c r="DL6" s="33"/>
      <c r="DM6" s="94"/>
    </row>
    <row r="7" spans="1:117" ht="15" x14ac:dyDescent="0.25">
      <c r="A7" s="12" t="s">
        <v>166</v>
      </c>
      <c r="B7" s="67" t="s">
        <v>0</v>
      </c>
      <c r="C7" s="9"/>
      <c r="D7" s="9"/>
      <c r="E7" s="9"/>
      <c r="F7" s="9">
        <v>2</v>
      </c>
      <c r="G7" s="9"/>
      <c r="H7" s="9"/>
      <c r="I7" s="9">
        <v>1</v>
      </c>
      <c r="J7" s="9">
        <v>1</v>
      </c>
      <c r="K7" s="9">
        <v>1</v>
      </c>
      <c r="L7" s="9">
        <v>1</v>
      </c>
      <c r="M7" s="9">
        <v>4</v>
      </c>
      <c r="N7" s="9">
        <v>1</v>
      </c>
      <c r="O7" s="9"/>
      <c r="P7" s="9"/>
      <c r="Q7" s="9"/>
      <c r="R7" s="9">
        <v>1</v>
      </c>
      <c r="S7" s="9">
        <v>1</v>
      </c>
      <c r="T7" s="9">
        <v>7</v>
      </c>
      <c r="U7" s="29">
        <v>4</v>
      </c>
      <c r="V7" s="9"/>
      <c r="W7" s="29">
        <v>15</v>
      </c>
      <c r="X7" s="29">
        <v>30</v>
      </c>
      <c r="Y7" s="9"/>
      <c r="Z7" s="9"/>
      <c r="AA7" s="9">
        <v>2</v>
      </c>
      <c r="AB7" s="9">
        <v>1</v>
      </c>
      <c r="AC7" s="9"/>
      <c r="AD7" s="9">
        <v>1</v>
      </c>
      <c r="AE7" s="9">
        <v>4</v>
      </c>
      <c r="AF7" s="9"/>
      <c r="AG7" s="9"/>
      <c r="AH7" s="9">
        <v>14</v>
      </c>
      <c r="AI7" s="29">
        <v>1</v>
      </c>
      <c r="AJ7" s="9">
        <v>7</v>
      </c>
      <c r="AK7" s="9"/>
      <c r="AL7" s="9"/>
      <c r="AM7" s="9"/>
      <c r="AN7" s="9"/>
      <c r="AO7" s="9">
        <v>7</v>
      </c>
      <c r="AP7" s="9">
        <v>2</v>
      </c>
      <c r="AQ7" s="9">
        <v>24</v>
      </c>
      <c r="AR7" s="9">
        <v>4</v>
      </c>
      <c r="AS7" s="9"/>
      <c r="AT7" s="9"/>
      <c r="AU7" s="9"/>
      <c r="AV7" s="9"/>
      <c r="AW7" s="9"/>
      <c r="AX7" s="9">
        <v>1</v>
      </c>
      <c r="AY7" s="9"/>
      <c r="AZ7" s="9"/>
      <c r="BA7" s="9"/>
      <c r="BB7" s="9"/>
      <c r="BC7" s="9"/>
      <c r="BD7" s="9"/>
      <c r="BE7" s="9"/>
      <c r="BF7" s="9"/>
      <c r="BG7" s="9"/>
      <c r="BH7" s="9"/>
      <c r="BI7" s="9">
        <v>1</v>
      </c>
      <c r="BJ7" s="9">
        <v>1</v>
      </c>
      <c r="BK7" s="9"/>
      <c r="BL7" s="9">
        <v>1</v>
      </c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>
        <v>1</v>
      </c>
      <c r="CF7" s="9"/>
      <c r="CG7" s="9"/>
      <c r="CH7" s="9">
        <v>1</v>
      </c>
      <c r="CI7" s="9">
        <v>1</v>
      </c>
      <c r="CJ7" s="9"/>
      <c r="CK7" s="9"/>
      <c r="CL7" s="9"/>
      <c r="CM7" s="9">
        <v>2</v>
      </c>
      <c r="CN7" s="9">
        <v>4</v>
      </c>
      <c r="CO7" s="9"/>
      <c r="CP7" s="9"/>
      <c r="CQ7" s="9">
        <v>4</v>
      </c>
      <c r="CR7" s="9">
        <v>5</v>
      </c>
      <c r="CS7" s="9">
        <v>3</v>
      </c>
      <c r="CT7" s="9"/>
      <c r="CU7" s="9"/>
      <c r="CV7" s="9"/>
      <c r="CW7" s="9"/>
      <c r="CX7" s="9">
        <v>1</v>
      </c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21">
        <v>6</v>
      </c>
      <c r="DK7" s="56">
        <f>SUM(C7:DJ7)</f>
        <v>168</v>
      </c>
      <c r="DL7" s="23"/>
      <c r="DM7" s="26">
        <f>SUM(C7:DI7)</f>
        <v>162</v>
      </c>
    </row>
    <row r="8" spans="1:117" ht="15" x14ac:dyDescent="0.25">
      <c r="A8" s="12" t="s">
        <v>166</v>
      </c>
      <c r="B8" s="67" t="s">
        <v>1</v>
      </c>
      <c r="C8" s="9"/>
      <c r="D8" s="9"/>
      <c r="E8" s="9"/>
      <c r="F8" s="9"/>
      <c r="G8" s="9"/>
      <c r="H8" s="9"/>
      <c r="I8" s="9">
        <v>3</v>
      </c>
      <c r="J8" s="9">
        <v>2</v>
      </c>
      <c r="K8" s="9">
        <v>1</v>
      </c>
      <c r="L8" s="9">
        <v>3</v>
      </c>
      <c r="M8" s="9">
        <v>5</v>
      </c>
      <c r="N8" s="9">
        <v>1</v>
      </c>
      <c r="O8" s="9"/>
      <c r="P8" s="9"/>
      <c r="Q8" s="9"/>
      <c r="R8" s="9"/>
      <c r="S8" s="9">
        <v>3</v>
      </c>
      <c r="T8" s="9"/>
      <c r="U8" s="29">
        <v>3</v>
      </c>
      <c r="V8" s="9"/>
      <c r="W8" s="29">
        <v>9</v>
      </c>
      <c r="X8" s="29">
        <v>23</v>
      </c>
      <c r="Y8" s="9"/>
      <c r="Z8" s="9"/>
      <c r="AA8" s="9"/>
      <c r="AB8" s="9">
        <v>5</v>
      </c>
      <c r="AC8" s="9"/>
      <c r="AD8" s="9"/>
      <c r="AE8" s="9">
        <v>3</v>
      </c>
      <c r="AF8" s="9"/>
      <c r="AG8" s="9"/>
      <c r="AH8" s="9">
        <v>13</v>
      </c>
      <c r="AI8" s="29">
        <v>4</v>
      </c>
      <c r="AJ8" s="9">
        <v>1</v>
      </c>
      <c r="AK8" s="9">
        <v>2</v>
      </c>
      <c r="AL8" s="9"/>
      <c r="AM8" s="9"/>
      <c r="AN8" s="9">
        <v>1</v>
      </c>
      <c r="AO8" s="9">
        <v>1</v>
      </c>
      <c r="AP8" s="9">
        <v>1</v>
      </c>
      <c r="AQ8" s="9">
        <v>7</v>
      </c>
      <c r="AR8" s="9">
        <v>1</v>
      </c>
      <c r="AS8" s="9"/>
      <c r="AT8" s="9"/>
      <c r="AU8" s="9"/>
      <c r="AV8" s="9">
        <v>1</v>
      </c>
      <c r="AW8" s="9"/>
      <c r="AX8" s="9"/>
      <c r="AY8" s="9">
        <v>1</v>
      </c>
      <c r="AZ8" s="9"/>
      <c r="BA8" s="9"/>
      <c r="BB8" s="9">
        <v>1</v>
      </c>
      <c r="BC8" s="9"/>
      <c r="BD8" s="9"/>
      <c r="BE8" s="9"/>
      <c r="BF8" s="9"/>
      <c r="BG8" s="9"/>
      <c r="BH8" s="9">
        <v>1</v>
      </c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>
        <v>1</v>
      </c>
      <c r="CE8" s="9">
        <v>1</v>
      </c>
      <c r="CF8" s="9"/>
      <c r="CG8" s="9"/>
      <c r="CH8" s="9">
        <v>2</v>
      </c>
      <c r="CI8" s="9">
        <v>1</v>
      </c>
      <c r="CJ8" s="9"/>
      <c r="CK8" s="9"/>
      <c r="CL8" s="9"/>
      <c r="CM8" s="9"/>
      <c r="CN8" s="9">
        <v>1</v>
      </c>
      <c r="CO8" s="9"/>
      <c r="CP8" s="9">
        <v>1</v>
      </c>
      <c r="CQ8" s="9">
        <v>3</v>
      </c>
      <c r="CR8" s="9">
        <v>2</v>
      </c>
      <c r="CS8" s="9">
        <v>4</v>
      </c>
      <c r="CT8" s="9">
        <v>2</v>
      </c>
      <c r="CU8" s="9"/>
      <c r="CV8" s="9"/>
      <c r="CW8" s="9"/>
      <c r="CX8" s="9"/>
      <c r="CY8" s="9"/>
      <c r="CZ8" s="9">
        <v>1</v>
      </c>
      <c r="DA8" s="9"/>
      <c r="DB8" s="9"/>
      <c r="DC8" s="9"/>
      <c r="DD8" s="9"/>
      <c r="DE8" s="9"/>
      <c r="DF8" s="9"/>
      <c r="DG8" s="9"/>
      <c r="DH8" s="9"/>
      <c r="DI8" s="9"/>
      <c r="DJ8" s="21">
        <v>2</v>
      </c>
      <c r="DK8" s="56">
        <f t="shared" ref="DK8:DK24" si="0">SUM(C8:DJ8)</f>
        <v>117</v>
      </c>
      <c r="DL8" s="23"/>
      <c r="DM8" s="26">
        <f t="shared" ref="DM8:DM24" si="1">SUM(C8:DI8)</f>
        <v>115</v>
      </c>
    </row>
    <row r="9" spans="1:117" ht="15" x14ac:dyDescent="0.25">
      <c r="A9" s="12" t="s">
        <v>166</v>
      </c>
      <c r="B9" s="67" t="s">
        <v>2</v>
      </c>
      <c r="C9" s="9">
        <v>1</v>
      </c>
      <c r="D9" s="9"/>
      <c r="E9" s="9"/>
      <c r="F9" s="9">
        <v>1</v>
      </c>
      <c r="G9" s="9"/>
      <c r="H9" s="9">
        <v>1</v>
      </c>
      <c r="I9" s="9">
        <v>1</v>
      </c>
      <c r="J9" s="9"/>
      <c r="K9" s="9"/>
      <c r="L9" s="9">
        <v>15</v>
      </c>
      <c r="M9" s="9">
        <v>68</v>
      </c>
      <c r="N9" s="9">
        <v>2</v>
      </c>
      <c r="O9" s="9">
        <v>1</v>
      </c>
      <c r="P9" s="9">
        <v>3</v>
      </c>
      <c r="Q9" s="9">
        <v>2</v>
      </c>
      <c r="R9" s="9">
        <v>1</v>
      </c>
      <c r="S9" s="9">
        <v>1</v>
      </c>
      <c r="T9" s="9">
        <v>1</v>
      </c>
      <c r="U9" s="29">
        <v>12</v>
      </c>
      <c r="V9" s="9">
        <v>1</v>
      </c>
      <c r="W9" s="29">
        <v>56</v>
      </c>
      <c r="X9" s="29">
        <v>72</v>
      </c>
      <c r="Y9" s="9"/>
      <c r="Z9" s="9"/>
      <c r="AA9" s="9">
        <v>1</v>
      </c>
      <c r="AB9" s="9">
        <v>2</v>
      </c>
      <c r="AC9" s="9"/>
      <c r="AD9" s="9"/>
      <c r="AE9" s="9">
        <v>2</v>
      </c>
      <c r="AF9" s="9">
        <v>1</v>
      </c>
      <c r="AG9" s="9"/>
      <c r="AH9" s="9">
        <v>27</v>
      </c>
      <c r="AI9" s="29">
        <v>12</v>
      </c>
      <c r="AJ9" s="9">
        <v>20</v>
      </c>
      <c r="AK9" s="9">
        <v>5</v>
      </c>
      <c r="AL9" s="9"/>
      <c r="AM9" s="9">
        <v>1</v>
      </c>
      <c r="AN9" s="9"/>
      <c r="AO9" s="9">
        <v>1</v>
      </c>
      <c r="AP9" s="9">
        <v>9</v>
      </c>
      <c r="AQ9" s="9">
        <v>25</v>
      </c>
      <c r="AR9" s="9"/>
      <c r="AS9" s="9"/>
      <c r="AT9" s="9"/>
      <c r="AU9" s="9"/>
      <c r="AV9" s="9"/>
      <c r="AW9" s="9">
        <v>1</v>
      </c>
      <c r="AX9" s="9">
        <v>6</v>
      </c>
      <c r="AY9" s="9"/>
      <c r="AZ9" s="9">
        <v>1</v>
      </c>
      <c r="BA9" s="9"/>
      <c r="BB9" s="9"/>
      <c r="BC9" s="9">
        <v>1</v>
      </c>
      <c r="BD9" s="9"/>
      <c r="BE9" s="9"/>
      <c r="BF9" s="9"/>
      <c r="BG9" s="9"/>
      <c r="BH9" s="9">
        <v>3</v>
      </c>
      <c r="BI9" s="9"/>
      <c r="BJ9" s="9">
        <v>6</v>
      </c>
      <c r="BK9" s="9"/>
      <c r="BL9" s="9">
        <v>1</v>
      </c>
      <c r="BM9" s="9">
        <v>3</v>
      </c>
      <c r="BN9" s="9"/>
      <c r="BO9" s="9"/>
      <c r="BP9" s="9"/>
      <c r="BQ9" s="9"/>
      <c r="BR9" s="9">
        <v>1</v>
      </c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>
        <v>2</v>
      </c>
      <c r="CF9" s="9"/>
      <c r="CG9" s="9"/>
      <c r="CH9" s="9">
        <v>5</v>
      </c>
      <c r="CI9" s="9">
        <v>6</v>
      </c>
      <c r="CJ9" s="9"/>
      <c r="CK9" s="9">
        <v>2</v>
      </c>
      <c r="CL9" s="9"/>
      <c r="CM9" s="9">
        <v>3</v>
      </c>
      <c r="CN9" s="9"/>
      <c r="CO9" s="9"/>
      <c r="CP9" s="9"/>
      <c r="CQ9" s="9">
        <v>7</v>
      </c>
      <c r="CR9" s="9">
        <v>3</v>
      </c>
      <c r="CS9" s="9">
        <v>6</v>
      </c>
      <c r="CT9" s="9">
        <v>4</v>
      </c>
      <c r="CU9" s="9">
        <v>1</v>
      </c>
      <c r="CV9" s="9">
        <v>1</v>
      </c>
      <c r="CW9" s="9">
        <v>1</v>
      </c>
      <c r="CX9" s="9">
        <v>5</v>
      </c>
      <c r="CY9" s="9">
        <v>1</v>
      </c>
      <c r="CZ9" s="9">
        <v>1</v>
      </c>
      <c r="DA9" s="9"/>
      <c r="DB9" s="9">
        <v>1</v>
      </c>
      <c r="DC9" s="9"/>
      <c r="DD9" s="9">
        <v>1</v>
      </c>
      <c r="DE9" s="9">
        <v>1</v>
      </c>
      <c r="DF9" s="9"/>
      <c r="DG9" s="9"/>
      <c r="DH9" s="9"/>
      <c r="DI9" s="9"/>
      <c r="DJ9" s="21">
        <v>4</v>
      </c>
      <c r="DK9" s="56">
        <f t="shared" si="0"/>
        <v>423</v>
      </c>
      <c r="DL9" s="23"/>
      <c r="DM9" s="26">
        <f t="shared" si="1"/>
        <v>419</v>
      </c>
    </row>
    <row r="10" spans="1:117" ht="15" x14ac:dyDescent="0.25">
      <c r="A10" s="12" t="s">
        <v>166</v>
      </c>
      <c r="B10" s="67" t="s">
        <v>3</v>
      </c>
      <c r="C10" s="9">
        <v>2</v>
      </c>
      <c r="D10" s="9"/>
      <c r="E10" s="9"/>
      <c r="F10" s="9"/>
      <c r="G10" s="9"/>
      <c r="H10" s="9">
        <v>1</v>
      </c>
      <c r="I10" s="9">
        <v>18</v>
      </c>
      <c r="J10" s="9">
        <v>8</v>
      </c>
      <c r="K10" s="9">
        <v>1</v>
      </c>
      <c r="L10" s="9">
        <v>4</v>
      </c>
      <c r="M10" s="9">
        <v>25</v>
      </c>
      <c r="N10" s="9">
        <v>2</v>
      </c>
      <c r="O10" s="9">
        <v>6</v>
      </c>
      <c r="P10" s="9">
        <v>1</v>
      </c>
      <c r="Q10" s="9">
        <v>1</v>
      </c>
      <c r="R10" s="9">
        <v>4</v>
      </c>
      <c r="S10" s="9">
        <v>2</v>
      </c>
      <c r="T10" s="9">
        <v>2</v>
      </c>
      <c r="U10" s="29">
        <v>33</v>
      </c>
      <c r="V10" s="9"/>
      <c r="W10" s="29">
        <v>110</v>
      </c>
      <c r="X10" s="29">
        <v>136</v>
      </c>
      <c r="Y10" s="9">
        <v>5</v>
      </c>
      <c r="Z10" s="9">
        <v>1</v>
      </c>
      <c r="AA10" s="9"/>
      <c r="AB10" s="9">
        <v>1</v>
      </c>
      <c r="AC10" s="9">
        <v>1</v>
      </c>
      <c r="AD10" s="9"/>
      <c r="AE10" s="9">
        <v>5</v>
      </c>
      <c r="AF10" s="9">
        <v>4</v>
      </c>
      <c r="AG10" s="9"/>
      <c r="AH10" s="9">
        <v>70</v>
      </c>
      <c r="AI10" s="29">
        <v>16</v>
      </c>
      <c r="AJ10" s="9">
        <v>23</v>
      </c>
      <c r="AK10" s="9"/>
      <c r="AL10" s="9">
        <v>6</v>
      </c>
      <c r="AM10" s="9">
        <v>7</v>
      </c>
      <c r="AN10" s="9">
        <v>1</v>
      </c>
      <c r="AO10" s="9">
        <v>2</v>
      </c>
      <c r="AP10" s="9">
        <v>14</v>
      </c>
      <c r="AQ10" s="9">
        <v>12</v>
      </c>
      <c r="AR10" s="9">
        <v>1</v>
      </c>
      <c r="AS10" s="9"/>
      <c r="AT10" s="9"/>
      <c r="AU10" s="9">
        <v>1</v>
      </c>
      <c r="AV10" s="9"/>
      <c r="AW10" s="9"/>
      <c r="AX10" s="9">
        <v>6</v>
      </c>
      <c r="AY10" s="9">
        <v>2</v>
      </c>
      <c r="AZ10" s="9">
        <v>3</v>
      </c>
      <c r="BA10" s="9">
        <v>1</v>
      </c>
      <c r="BB10" s="9"/>
      <c r="BC10" s="9"/>
      <c r="BD10" s="9"/>
      <c r="BE10" s="9"/>
      <c r="BF10" s="9"/>
      <c r="BG10" s="9"/>
      <c r="BH10" s="9">
        <v>3</v>
      </c>
      <c r="BI10" s="9"/>
      <c r="BJ10" s="9">
        <v>15</v>
      </c>
      <c r="BK10" s="9">
        <v>1</v>
      </c>
      <c r="BL10" s="9">
        <v>8</v>
      </c>
      <c r="BM10" s="9"/>
      <c r="BN10" s="9">
        <v>1</v>
      </c>
      <c r="BO10" s="9"/>
      <c r="BP10" s="9"/>
      <c r="BQ10" s="9">
        <v>1</v>
      </c>
      <c r="BR10" s="9"/>
      <c r="BS10" s="9"/>
      <c r="BT10" s="9"/>
      <c r="BU10" s="9"/>
      <c r="BV10" s="9"/>
      <c r="BW10" s="9"/>
      <c r="BX10" s="9">
        <v>1</v>
      </c>
      <c r="BY10" s="9"/>
      <c r="BZ10" s="9"/>
      <c r="CA10" s="9"/>
      <c r="CB10" s="9"/>
      <c r="CC10" s="9">
        <v>1</v>
      </c>
      <c r="CD10" s="9"/>
      <c r="CE10" s="9">
        <v>1</v>
      </c>
      <c r="CF10" s="9"/>
      <c r="CG10" s="9"/>
      <c r="CH10" s="9"/>
      <c r="CI10" s="9">
        <v>6</v>
      </c>
      <c r="CJ10" s="9"/>
      <c r="CK10" s="9"/>
      <c r="CL10" s="9"/>
      <c r="CM10" s="9">
        <v>3</v>
      </c>
      <c r="CN10" s="9">
        <v>5</v>
      </c>
      <c r="CO10" s="9"/>
      <c r="CP10" s="9"/>
      <c r="CQ10" s="9">
        <v>1</v>
      </c>
      <c r="CR10" s="9">
        <v>20</v>
      </c>
      <c r="CS10" s="9">
        <v>15</v>
      </c>
      <c r="CT10" s="9">
        <v>17</v>
      </c>
      <c r="CU10" s="9"/>
      <c r="CV10" s="9"/>
      <c r="CW10" s="9"/>
      <c r="CX10" s="9">
        <v>6</v>
      </c>
      <c r="CY10" s="9">
        <v>1</v>
      </c>
      <c r="CZ10" s="9"/>
      <c r="DA10" s="9"/>
      <c r="DB10" s="9"/>
      <c r="DC10" s="9">
        <v>1</v>
      </c>
      <c r="DD10" s="9">
        <v>1</v>
      </c>
      <c r="DE10" s="9"/>
      <c r="DF10" s="9"/>
      <c r="DG10" s="9"/>
      <c r="DH10" s="9">
        <v>1</v>
      </c>
      <c r="DI10" s="9"/>
      <c r="DJ10" s="21">
        <v>22</v>
      </c>
      <c r="DK10" s="56">
        <f t="shared" si="0"/>
        <v>669</v>
      </c>
      <c r="DL10" s="23"/>
      <c r="DM10" s="26">
        <f t="shared" si="1"/>
        <v>647</v>
      </c>
    </row>
    <row r="11" spans="1:117" ht="15" x14ac:dyDescent="0.25">
      <c r="A11" s="12" t="s">
        <v>167</v>
      </c>
      <c r="B11" s="67" t="s">
        <v>4</v>
      </c>
      <c r="C11" s="9"/>
      <c r="D11" s="9">
        <v>1</v>
      </c>
      <c r="E11" s="9"/>
      <c r="F11" s="9"/>
      <c r="G11" s="9"/>
      <c r="H11" s="9">
        <v>1</v>
      </c>
      <c r="I11" s="9">
        <v>22</v>
      </c>
      <c r="J11" s="9">
        <v>4</v>
      </c>
      <c r="K11" s="9">
        <v>3</v>
      </c>
      <c r="L11" s="9">
        <v>7</v>
      </c>
      <c r="M11" s="9">
        <v>183</v>
      </c>
      <c r="N11" s="9"/>
      <c r="O11" s="9"/>
      <c r="P11" s="9">
        <v>1</v>
      </c>
      <c r="Q11" s="9"/>
      <c r="R11" s="9">
        <v>2</v>
      </c>
      <c r="S11" s="9">
        <v>2</v>
      </c>
      <c r="T11" s="9">
        <v>3</v>
      </c>
      <c r="U11" s="29">
        <v>23</v>
      </c>
      <c r="V11" s="9">
        <v>1</v>
      </c>
      <c r="W11" s="29">
        <v>86</v>
      </c>
      <c r="X11" s="29">
        <v>34</v>
      </c>
      <c r="Y11" s="9">
        <v>5</v>
      </c>
      <c r="Z11" s="9"/>
      <c r="AA11" s="9">
        <v>1</v>
      </c>
      <c r="AB11" s="9">
        <v>5</v>
      </c>
      <c r="AC11" s="9"/>
      <c r="AD11" s="9">
        <v>1</v>
      </c>
      <c r="AE11" s="9">
        <v>28</v>
      </c>
      <c r="AF11" s="9">
        <v>1</v>
      </c>
      <c r="AG11" s="9"/>
      <c r="AH11" s="9">
        <v>61</v>
      </c>
      <c r="AI11" s="29">
        <v>66</v>
      </c>
      <c r="AJ11" s="9">
        <v>36</v>
      </c>
      <c r="AK11" s="9">
        <v>1</v>
      </c>
      <c r="AL11" s="9">
        <v>3</v>
      </c>
      <c r="AM11" s="9">
        <v>7</v>
      </c>
      <c r="AN11" s="9">
        <v>15</v>
      </c>
      <c r="AO11" s="9">
        <v>17</v>
      </c>
      <c r="AP11" s="9">
        <v>7</v>
      </c>
      <c r="AQ11" s="9">
        <v>72</v>
      </c>
      <c r="AR11" s="9">
        <v>9</v>
      </c>
      <c r="AS11" s="9">
        <v>1</v>
      </c>
      <c r="AT11" s="9"/>
      <c r="AU11" s="9">
        <v>1</v>
      </c>
      <c r="AV11" s="9"/>
      <c r="AW11" s="9"/>
      <c r="AX11" s="9">
        <v>1</v>
      </c>
      <c r="AY11" s="9">
        <v>4</v>
      </c>
      <c r="AZ11" s="9">
        <v>2</v>
      </c>
      <c r="BA11" s="9"/>
      <c r="BB11" s="9"/>
      <c r="BC11" s="9"/>
      <c r="BD11" s="9"/>
      <c r="BE11" s="9"/>
      <c r="BF11" s="9"/>
      <c r="BG11" s="9"/>
      <c r="BH11" s="9">
        <v>2</v>
      </c>
      <c r="BI11" s="9"/>
      <c r="BJ11" s="9">
        <v>18</v>
      </c>
      <c r="BK11" s="9"/>
      <c r="BL11" s="9">
        <v>8</v>
      </c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>
        <v>7</v>
      </c>
      <c r="CF11" s="9"/>
      <c r="CG11" s="9"/>
      <c r="CH11" s="9">
        <v>3</v>
      </c>
      <c r="CI11" s="9">
        <v>3</v>
      </c>
      <c r="CJ11" s="9">
        <v>1</v>
      </c>
      <c r="CK11" s="9">
        <v>2</v>
      </c>
      <c r="CL11" s="9"/>
      <c r="CM11" s="9">
        <v>23</v>
      </c>
      <c r="CN11" s="9">
        <v>16</v>
      </c>
      <c r="CO11" s="9"/>
      <c r="CP11" s="9">
        <v>5</v>
      </c>
      <c r="CQ11" s="9">
        <v>15</v>
      </c>
      <c r="CR11" s="9">
        <v>28</v>
      </c>
      <c r="CS11" s="9">
        <v>72</v>
      </c>
      <c r="CT11" s="9">
        <v>12</v>
      </c>
      <c r="CU11" s="9"/>
      <c r="CV11" s="9">
        <v>7</v>
      </c>
      <c r="CW11" s="9">
        <v>1</v>
      </c>
      <c r="CX11" s="9">
        <v>20</v>
      </c>
      <c r="CY11" s="9"/>
      <c r="CZ11" s="9">
        <v>1</v>
      </c>
      <c r="DA11" s="9"/>
      <c r="DB11" s="9"/>
      <c r="DC11" s="9"/>
      <c r="DD11" s="9"/>
      <c r="DE11" s="9"/>
      <c r="DF11" s="9"/>
      <c r="DG11" s="9"/>
      <c r="DH11" s="9"/>
      <c r="DI11" s="9"/>
      <c r="DJ11" s="21">
        <v>40</v>
      </c>
      <c r="DK11" s="56">
        <f t="shared" si="0"/>
        <v>1001</v>
      </c>
      <c r="DL11" s="23"/>
      <c r="DM11" s="26">
        <f t="shared" si="1"/>
        <v>961</v>
      </c>
    </row>
    <row r="12" spans="1:117" ht="15" x14ac:dyDescent="0.25">
      <c r="A12" s="12" t="s">
        <v>167</v>
      </c>
      <c r="B12" s="67" t="s">
        <v>5</v>
      </c>
      <c r="C12" s="9"/>
      <c r="D12" s="9"/>
      <c r="E12" s="9"/>
      <c r="F12" s="9">
        <v>1</v>
      </c>
      <c r="G12" s="9"/>
      <c r="H12" s="9"/>
      <c r="I12" s="9">
        <v>7</v>
      </c>
      <c r="J12" s="9">
        <v>2</v>
      </c>
      <c r="K12" s="9">
        <v>3</v>
      </c>
      <c r="L12" s="9">
        <v>6</v>
      </c>
      <c r="M12" s="9">
        <v>27</v>
      </c>
      <c r="N12" s="9"/>
      <c r="O12" s="9">
        <v>1</v>
      </c>
      <c r="P12" s="9">
        <v>2</v>
      </c>
      <c r="Q12" s="9">
        <v>1</v>
      </c>
      <c r="R12" s="9">
        <v>1</v>
      </c>
      <c r="S12" s="9">
        <v>4</v>
      </c>
      <c r="T12" s="9">
        <v>1</v>
      </c>
      <c r="U12" s="29">
        <v>7</v>
      </c>
      <c r="V12" s="9">
        <v>2</v>
      </c>
      <c r="W12" s="29">
        <v>30</v>
      </c>
      <c r="X12" s="29">
        <v>16</v>
      </c>
      <c r="Y12" s="9">
        <v>1</v>
      </c>
      <c r="Z12" s="9">
        <v>1</v>
      </c>
      <c r="AA12" s="9">
        <v>1</v>
      </c>
      <c r="AB12" s="9">
        <v>1</v>
      </c>
      <c r="AC12" s="9"/>
      <c r="AD12" s="9">
        <v>1</v>
      </c>
      <c r="AE12" s="9">
        <v>16</v>
      </c>
      <c r="AF12" s="9">
        <v>2</v>
      </c>
      <c r="AG12" s="9"/>
      <c r="AH12" s="9">
        <v>17</v>
      </c>
      <c r="AI12" s="29">
        <v>27</v>
      </c>
      <c r="AJ12" s="9">
        <v>3</v>
      </c>
      <c r="AK12" s="9"/>
      <c r="AL12" s="9">
        <v>1</v>
      </c>
      <c r="AM12" s="9">
        <v>1</v>
      </c>
      <c r="AN12" s="9">
        <v>5</v>
      </c>
      <c r="AO12" s="9">
        <v>8</v>
      </c>
      <c r="AP12" s="9">
        <v>14</v>
      </c>
      <c r="AQ12" s="9">
        <v>20</v>
      </c>
      <c r="AR12" s="9">
        <v>6</v>
      </c>
      <c r="AS12" s="9"/>
      <c r="AT12" s="9"/>
      <c r="AU12" s="9">
        <v>1</v>
      </c>
      <c r="AV12" s="9">
        <v>1</v>
      </c>
      <c r="AW12" s="9">
        <v>1</v>
      </c>
      <c r="AX12" s="9">
        <v>1</v>
      </c>
      <c r="AY12" s="9">
        <v>4</v>
      </c>
      <c r="AZ12" s="9"/>
      <c r="BA12" s="9"/>
      <c r="BB12" s="9"/>
      <c r="BC12" s="9"/>
      <c r="BD12" s="9">
        <v>4</v>
      </c>
      <c r="BE12" s="9">
        <v>3</v>
      </c>
      <c r="BF12" s="9">
        <v>1</v>
      </c>
      <c r="BG12" s="9">
        <v>1</v>
      </c>
      <c r="BH12" s="9">
        <v>1</v>
      </c>
      <c r="BI12" s="9"/>
      <c r="BJ12" s="9">
        <v>2</v>
      </c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>
        <v>1</v>
      </c>
      <c r="CC12" s="9"/>
      <c r="CD12" s="9"/>
      <c r="CE12" s="9">
        <v>3</v>
      </c>
      <c r="CF12" s="9"/>
      <c r="CG12" s="9"/>
      <c r="CH12" s="9">
        <v>1</v>
      </c>
      <c r="CI12" s="9">
        <v>2</v>
      </c>
      <c r="CJ12" s="9"/>
      <c r="CK12" s="9">
        <v>1</v>
      </c>
      <c r="CL12" s="9"/>
      <c r="CM12" s="9">
        <v>4</v>
      </c>
      <c r="CN12" s="9">
        <v>4</v>
      </c>
      <c r="CO12" s="9"/>
      <c r="CP12" s="9">
        <v>9</v>
      </c>
      <c r="CQ12" s="9">
        <v>12</v>
      </c>
      <c r="CR12" s="9">
        <v>8</v>
      </c>
      <c r="CS12" s="9">
        <v>21</v>
      </c>
      <c r="CT12" s="9">
        <v>2</v>
      </c>
      <c r="CU12" s="9"/>
      <c r="CV12" s="9"/>
      <c r="CW12" s="9"/>
      <c r="CX12" s="9">
        <v>12</v>
      </c>
      <c r="CY12" s="9">
        <v>1</v>
      </c>
      <c r="CZ12" s="9"/>
      <c r="DA12" s="9">
        <v>1</v>
      </c>
      <c r="DB12" s="9">
        <v>3</v>
      </c>
      <c r="DC12" s="9"/>
      <c r="DD12" s="9">
        <v>1</v>
      </c>
      <c r="DE12" s="9"/>
      <c r="DF12" s="9"/>
      <c r="DG12" s="9"/>
      <c r="DH12" s="9"/>
      <c r="DI12" s="9"/>
      <c r="DJ12" s="21">
        <v>14</v>
      </c>
      <c r="DK12" s="56">
        <f t="shared" si="0"/>
        <v>356</v>
      </c>
      <c r="DL12" s="23"/>
      <c r="DM12" s="26">
        <f t="shared" si="1"/>
        <v>342</v>
      </c>
    </row>
    <row r="13" spans="1:117" ht="15" x14ac:dyDescent="0.25">
      <c r="A13" s="12" t="s">
        <v>168</v>
      </c>
      <c r="B13" s="67" t="s">
        <v>6</v>
      </c>
      <c r="C13" s="9">
        <v>2</v>
      </c>
      <c r="D13" s="9"/>
      <c r="E13" s="9"/>
      <c r="F13" s="9">
        <v>4</v>
      </c>
      <c r="G13" s="9"/>
      <c r="H13" s="9"/>
      <c r="I13" s="9">
        <v>19</v>
      </c>
      <c r="J13" s="9">
        <v>9</v>
      </c>
      <c r="K13" s="9">
        <v>4</v>
      </c>
      <c r="L13" s="9">
        <v>35</v>
      </c>
      <c r="M13" s="9">
        <v>105</v>
      </c>
      <c r="N13" s="9">
        <v>4</v>
      </c>
      <c r="O13" s="9">
        <v>3</v>
      </c>
      <c r="P13" s="9"/>
      <c r="Q13" s="9">
        <v>3</v>
      </c>
      <c r="R13" s="9">
        <v>14</v>
      </c>
      <c r="S13" s="9">
        <v>7</v>
      </c>
      <c r="T13" s="9">
        <v>7</v>
      </c>
      <c r="U13" s="29">
        <v>38</v>
      </c>
      <c r="V13" s="9">
        <v>1</v>
      </c>
      <c r="W13" s="29">
        <v>82</v>
      </c>
      <c r="X13" s="29">
        <v>155</v>
      </c>
      <c r="Y13" s="9">
        <v>1</v>
      </c>
      <c r="Z13" s="9"/>
      <c r="AA13" s="9"/>
      <c r="AB13" s="9">
        <v>6</v>
      </c>
      <c r="AC13" s="9"/>
      <c r="AD13" s="9">
        <v>1</v>
      </c>
      <c r="AE13" s="9">
        <v>29</v>
      </c>
      <c r="AF13" s="9">
        <v>3</v>
      </c>
      <c r="AG13" s="9"/>
      <c r="AH13" s="9">
        <v>45</v>
      </c>
      <c r="AI13" s="29">
        <v>103</v>
      </c>
      <c r="AJ13" s="9">
        <v>12</v>
      </c>
      <c r="AK13" s="9">
        <v>1</v>
      </c>
      <c r="AL13" s="9">
        <v>3</v>
      </c>
      <c r="AM13" s="9">
        <v>11</v>
      </c>
      <c r="AN13" s="9">
        <v>9</v>
      </c>
      <c r="AO13" s="9">
        <v>28</v>
      </c>
      <c r="AP13" s="9">
        <v>54</v>
      </c>
      <c r="AQ13" s="9">
        <v>153</v>
      </c>
      <c r="AR13" s="9">
        <v>5</v>
      </c>
      <c r="AS13" s="9"/>
      <c r="AT13" s="9"/>
      <c r="AU13" s="9">
        <v>7</v>
      </c>
      <c r="AV13" s="9"/>
      <c r="AW13" s="9"/>
      <c r="AX13" s="9">
        <v>1</v>
      </c>
      <c r="AY13" s="9">
        <v>6</v>
      </c>
      <c r="AZ13" s="9">
        <v>4</v>
      </c>
      <c r="BA13" s="9"/>
      <c r="BB13" s="9"/>
      <c r="BC13" s="9"/>
      <c r="BD13" s="9"/>
      <c r="BE13" s="9"/>
      <c r="BF13" s="9"/>
      <c r="BG13" s="9"/>
      <c r="BH13" s="9">
        <v>10</v>
      </c>
      <c r="BI13" s="9"/>
      <c r="BJ13" s="9">
        <v>20</v>
      </c>
      <c r="BK13" s="9">
        <v>1</v>
      </c>
      <c r="BL13" s="9">
        <v>2</v>
      </c>
      <c r="BM13" s="9"/>
      <c r="BN13" s="9"/>
      <c r="BO13" s="9"/>
      <c r="BP13" s="9">
        <v>1</v>
      </c>
      <c r="BQ13" s="9"/>
      <c r="BR13" s="9">
        <v>1</v>
      </c>
      <c r="BS13" s="9">
        <v>1</v>
      </c>
      <c r="BT13" s="9"/>
      <c r="BU13" s="9">
        <v>1</v>
      </c>
      <c r="BV13" s="9"/>
      <c r="BW13" s="9">
        <v>1</v>
      </c>
      <c r="BX13" s="9"/>
      <c r="BY13" s="9"/>
      <c r="BZ13" s="9"/>
      <c r="CA13" s="9">
        <v>1</v>
      </c>
      <c r="CB13" s="9">
        <v>1</v>
      </c>
      <c r="CC13" s="9"/>
      <c r="CD13" s="9">
        <v>1</v>
      </c>
      <c r="CE13" s="9">
        <v>9</v>
      </c>
      <c r="CF13" s="9"/>
      <c r="CG13" s="9"/>
      <c r="CH13" s="9">
        <v>9</v>
      </c>
      <c r="CI13" s="9">
        <v>2</v>
      </c>
      <c r="CJ13" s="9"/>
      <c r="CK13" s="9"/>
      <c r="CL13" s="9">
        <v>1</v>
      </c>
      <c r="CM13" s="9">
        <v>6</v>
      </c>
      <c r="CN13" s="9">
        <v>20</v>
      </c>
      <c r="CO13" s="9"/>
      <c r="CP13" s="9"/>
      <c r="CQ13" s="9">
        <v>19</v>
      </c>
      <c r="CR13" s="9">
        <v>41</v>
      </c>
      <c r="CS13" s="9">
        <v>28</v>
      </c>
      <c r="CT13" s="9">
        <v>6</v>
      </c>
      <c r="CU13" s="9"/>
      <c r="CV13" s="9"/>
      <c r="CW13" s="9"/>
      <c r="CX13" s="9">
        <v>20</v>
      </c>
      <c r="CY13" s="9"/>
      <c r="CZ13" s="9"/>
      <c r="DA13" s="9">
        <v>1</v>
      </c>
      <c r="DB13" s="9"/>
      <c r="DC13" s="9">
        <v>3</v>
      </c>
      <c r="DD13" s="9">
        <v>10</v>
      </c>
      <c r="DE13" s="9"/>
      <c r="DF13" s="9"/>
      <c r="DG13" s="9"/>
      <c r="DH13" s="9">
        <v>1</v>
      </c>
      <c r="DI13" s="9"/>
      <c r="DJ13" s="21">
        <v>126</v>
      </c>
      <c r="DK13" s="56">
        <f t="shared" si="0"/>
        <v>1317</v>
      </c>
      <c r="DL13" s="23"/>
      <c r="DM13" s="26">
        <f t="shared" si="1"/>
        <v>1191</v>
      </c>
    </row>
    <row r="14" spans="1:117" ht="15" x14ac:dyDescent="0.25">
      <c r="A14" s="12" t="s">
        <v>167</v>
      </c>
      <c r="B14" s="67" t="s">
        <v>7</v>
      </c>
      <c r="C14" s="9"/>
      <c r="D14" s="9"/>
      <c r="E14" s="9"/>
      <c r="F14" s="9"/>
      <c r="G14" s="9"/>
      <c r="H14" s="9"/>
      <c r="I14" s="9">
        <v>7</v>
      </c>
      <c r="J14" s="9">
        <v>2</v>
      </c>
      <c r="K14" s="9">
        <v>3</v>
      </c>
      <c r="L14" s="9">
        <v>9</v>
      </c>
      <c r="M14" s="9">
        <v>58</v>
      </c>
      <c r="N14" s="9">
        <v>1</v>
      </c>
      <c r="O14" s="9"/>
      <c r="P14" s="9"/>
      <c r="Q14" s="9">
        <v>4</v>
      </c>
      <c r="R14" s="9">
        <v>2</v>
      </c>
      <c r="S14" s="9">
        <v>5</v>
      </c>
      <c r="T14" s="9">
        <v>1</v>
      </c>
      <c r="U14" s="29">
        <v>4</v>
      </c>
      <c r="V14" s="9"/>
      <c r="W14" s="29">
        <v>34</v>
      </c>
      <c r="X14" s="29">
        <v>24</v>
      </c>
      <c r="Y14" s="9">
        <v>2</v>
      </c>
      <c r="Z14" s="9">
        <v>1</v>
      </c>
      <c r="AA14" s="9">
        <v>1</v>
      </c>
      <c r="AB14" s="9">
        <v>1</v>
      </c>
      <c r="AC14" s="9"/>
      <c r="AD14" s="9">
        <v>1</v>
      </c>
      <c r="AE14" s="9">
        <v>14</v>
      </c>
      <c r="AF14" s="9"/>
      <c r="AG14" s="9"/>
      <c r="AH14" s="9">
        <v>23</v>
      </c>
      <c r="AI14" s="29">
        <v>33</v>
      </c>
      <c r="AJ14" s="9">
        <v>9</v>
      </c>
      <c r="AK14" s="9">
        <v>8</v>
      </c>
      <c r="AL14" s="9">
        <v>2</v>
      </c>
      <c r="AM14" s="9">
        <v>1</v>
      </c>
      <c r="AN14" s="9">
        <v>3</v>
      </c>
      <c r="AO14" s="9">
        <v>11</v>
      </c>
      <c r="AP14" s="9">
        <v>29</v>
      </c>
      <c r="AQ14" s="9">
        <v>38</v>
      </c>
      <c r="AR14" s="9">
        <v>14</v>
      </c>
      <c r="AS14" s="9"/>
      <c r="AT14" s="9"/>
      <c r="AU14" s="9"/>
      <c r="AV14" s="9"/>
      <c r="AW14" s="9"/>
      <c r="AX14" s="9">
        <v>1</v>
      </c>
      <c r="AY14" s="9"/>
      <c r="AZ14" s="9"/>
      <c r="BA14" s="9"/>
      <c r="BB14" s="9"/>
      <c r="BC14" s="9"/>
      <c r="BD14" s="9"/>
      <c r="BE14" s="9"/>
      <c r="BF14" s="9"/>
      <c r="BG14" s="9"/>
      <c r="BH14" s="9">
        <v>1</v>
      </c>
      <c r="BI14" s="9"/>
      <c r="BJ14" s="9">
        <v>4</v>
      </c>
      <c r="BK14" s="9"/>
      <c r="BL14" s="9">
        <v>1</v>
      </c>
      <c r="BM14" s="9"/>
      <c r="BN14" s="9"/>
      <c r="BO14" s="9"/>
      <c r="BP14" s="9"/>
      <c r="BQ14" s="9"/>
      <c r="BR14" s="9">
        <v>1</v>
      </c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>
        <v>3</v>
      </c>
      <c r="CF14" s="9"/>
      <c r="CG14" s="9">
        <v>1</v>
      </c>
      <c r="CH14" s="9"/>
      <c r="CI14" s="9">
        <v>1</v>
      </c>
      <c r="CJ14" s="9"/>
      <c r="CK14" s="9"/>
      <c r="CL14" s="9"/>
      <c r="CM14" s="9">
        <v>12</v>
      </c>
      <c r="CN14" s="9">
        <v>4</v>
      </c>
      <c r="CO14" s="9"/>
      <c r="CP14" s="9">
        <v>7</v>
      </c>
      <c r="CQ14" s="9">
        <v>15</v>
      </c>
      <c r="CR14" s="9">
        <v>13</v>
      </c>
      <c r="CS14" s="9">
        <v>25</v>
      </c>
      <c r="CT14" s="9">
        <v>1</v>
      </c>
      <c r="CU14" s="9"/>
      <c r="CV14" s="9">
        <v>6</v>
      </c>
      <c r="CW14" s="9">
        <v>1</v>
      </c>
      <c r="CX14" s="9">
        <v>2</v>
      </c>
      <c r="CY14" s="9">
        <v>3</v>
      </c>
      <c r="CZ14" s="9"/>
      <c r="DA14" s="9"/>
      <c r="DB14" s="9"/>
      <c r="DC14" s="9">
        <v>1</v>
      </c>
      <c r="DD14" s="9">
        <v>5</v>
      </c>
      <c r="DE14" s="9"/>
      <c r="DF14" s="9"/>
      <c r="DG14" s="9"/>
      <c r="DH14" s="9"/>
      <c r="DI14" s="9"/>
      <c r="DJ14" s="21">
        <v>25</v>
      </c>
      <c r="DK14" s="56">
        <f t="shared" si="0"/>
        <v>478</v>
      </c>
      <c r="DL14" s="23"/>
      <c r="DM14" s="26">
        <f t="shared" si="1"/>
        <v>453</v>
      </c>
    </row>
    <row r="15" spans="1:117" ht="15" x14ac:dyDescent="0.25">
      <c r="A15" s="12" t="s">
        <v>167</v>
      </c>
      <c r="B15" s="67" t="s">
        <v>8</v>
      </c>
      <c r="C15" s="9"/>
      <c r="D15" s="9"/>
      <c r="E15" s="9"/>
      <c r="F15" s="9">
        <v>1</v>
      </c>
      <c r="G15" s="9"/>
      <c r="H15" s="9">
        <v>3</v>
      </c>
      <c r="I15" s="9">
        <v>40</v>
      </c>
      <c r="J15" s="9">
        <v>14</v>
      </c>
      <c r="K15" s="9">
        <v>15</v>
      </c>
      <c r="L15" s="9">
        <v>33</v>
      </c>
      <c r="M15" s="9">
        <v>314</v>
      </c>
      <c r="N15" s="9">
        <v>1</v>
      </c>
      <c r="O15" s="9">
        <v>7</v>
      </c>
      <c r="P15" s="9">
        <v>2</v>
      </c>
      <c r="Q15" s="9"/>
      <c r="R15" s="9">
        <v>5</v>
      </c>
      <c r="S15" s="9">
        <v>23</v>
      </c>
      <c r="T15" s="9">
        <v>7</v>
      </c>
      <c r="U15" s="29">
        <v>70</v>
      </c>
      <c r="V15" s="9">
        <v>10</v>
      </c>
      <c r="W15" s="29">
        <v>211</v>
      </c>
      <c r="X15" s="29">
        <v>136</v>
      </c>
      <c r="Y15" s="9">
        <v>5</v>
      </c>
      <c r="Z15" s="9">
        <v>1</v>
      </c>
      <c r="AA15" s="9">
        <v>1</v>
      </c>
      <c r="AB15" s="9">
        <v>48</v>
      </c>
      <c r="AC15" s="9">
        <v>1</v>
      </c>
      <c r="AD15" s="9">
        <v>2</v>
      </c>
      <c r="AE15" s="9">
        <v>87</v>
      </c>
      <c r="AF15" s="9">
        <v>1</v>
      </c>
      <c r="AG15" s="9">
        <v>1</v>
      </c>
      <c r="AH15" s="9">
        <v>93</v>
      </c>
      <c r="AI15" s="29">
        <v>195</v>
      </c>
      <c r="AJ15" s="9">
        <v>95</v>
      </c>
      <c r="AK15" s="9"/>
      <c r="AL15" s="9">
        <v>9</v>
      </c>
      <c r="AM15" s="9">
        <v>12</v>
      </c>
      <c r="AN15" s="9">
        <v>12</v>
      </c>
      <c r="AO15" s="9">
        <v>62</v>
      </c>
      <c r="AP15" s="9">
        <v>148</v>
      </c>
      <c r="AQ15" s="9">
        <v>230</v>
      </c>
      <c r="AR15" s="9">
        <v>30</v>
      </c>
      <c r="AS15" s="9"/>
      <c r="AT15" s="9"/>
      <c r="AU15" s="9">
        <v>1</v>
      </c>
      <c r="AV15" s="9">
        <v>1</v>
      </c>
      <c r="AW15" s="9"/>
      <c r="AX15" s="9">
        <v>6</v>
      </c>
      <c r="AY15" s="9">
        <v>11</v>
      </c>
      <c r="AZ15" s="9">
        <v>4</v>
      </c>
      <c r="BA15" s="9"/>
      <c r="BB15" s="9"/>
      <c r="BC15" s="9"/>
      <c r="BD15" s="9"/>
      <c r="BE15" s="9"/>
      <c r="BF15" s="9"/>
      <c r="BG15" s="9"/>
      <c r="BH15" s="9">
        <v>4</v>
      </c>
      <c r="BI15" s="9"/>
      <c r="BJ15" s="9">
        <v>41</v>
      </c>
      <c r="BK15" s="9">
        <v>1</v>
      </c>
      <c r="BL15" s="9"/>
      <c r="BM15" s="9">
        <v>3</v>
      </c>
      <c r="BN15" s="9"/>
      <c r="BO15" s="9"/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/>
      <c r="BY15" s="9"/>
      <c r="BZ15" s="9">
        <v>1</v>
      </c>
      <c r="CA15" s="9"/>
      <c r="CB15" s="9"/>
      <c r="CC15" s="9"/>
      <c r="CD15" s="9"/>
      <c r="CE15" s="9">
        <v>14</v>
      </c>
      <c r="CF15" s="9">
        <v>1</v>
      </c>
      <c r="CG15" s="9">
        <v>1</v>
      </c>
      <c r="CH15" s="9">
        <v>12</v>
      </c>
      <c r="CI15" s="9">
        <v>2</v>
      </c>
      <c r="CJ15" s="9"/>
      <c r="CK15" s="9">
        <v>1</v>
      </c>
      <c r="CL15" s="9"/>
      <c r="CM15" s="9">
        <v>22</v>
      </c>
      <c r="CN15" s="9">
        <v>38</v>
      </c>
      <c r="CO15" s="9">
        <v>1</v>
      </c>
      <c r="CP15" s="9">
        <v>34</v>
      </c>
      <c r="CQ15" s="9">
        <v>61</v>
      </c>
      <c r="CR15" s="9">
        <v>73</v>
      </c>
      <c r="CS15" s="9">
        <v>117</v>
      </c>
      <c r="CT15" s="9">
        <v>23</v>
      </c>
      <c r="CU15" s="9"/>
      <c r="CV15" s="9">
        <v>25</v>
      </c>
      <c r="CW15" s="9">
        <v>6</v>
      </c>
      <c r="CX15" s="9">
        <v>44</v>
      </c>
      <c r="CY15" s="9">
        <v>3</v>
      </c>
      <c r="CZ15" s="9"/>
      <c r="DA15" s="9">
        <v>1</v>
      </c>
      <c r="DB15" s="9">
        <v>4</v>
      </c>
      <c r="DC15" s="9"/>
      <c r="DD15" s="9">
        <v>12</v>
      </c>
      <c r="DE15" s="9"/>
      <c r="DF15" s="9">
        <v>1</v>
      </c>
      <c r="DG15" s="9"/>
      <c r="DH15" s="9"/>
      <c r="DI15" s="9"/>
      <c r="DJ15" s="21">
        <v>71</v>
      </c>
      <c r="DK15" s="56">
        <f t="shared" si="0"/>
        <v>2567</v>
      </c>
      <c r="DL15" s="23"/>
      <c r="DM15" s="26">
        <f t="shared" si="1"/>
        <v>2496</v>
      </c>
    </row>
    <row r="16" spans="1:117" ht="15" x14ac:dyDescent="0.25">
      <c r="A16" s="12" t="s">
        <v>168</v>
      </c>
      <c r="B16" s="67" t="s">
        <v>9</v>
      </c>
      <c r="C16" s="9"/>
      <c r="D16" s="9"/>
      <c r="E16" s="9"/>
      <c r="F16" s="9">
        <v>1</v>
      </c>
      <c r="G16" s="9"/>
      <c r="H16" s="9"/>
      <c r="I16" s="9">
        <v>5</v>
      </c>
      <c r="J16" s="9">
        <v>4</v>
      </c>
      <c r="K16" s="9">
        <v>1</v>
      </c>
      <c r="L16" s="9">
        <v>5</v>
      </c>
      <c r="M16" s="9">
        <v>18</v>
      </c>
      <c r="N16" s="9"/>
      <c r="O16" s="9"/>
      <c r="P16" s="9"/>
      <c r="Q16" s="9"/>
      <c r="R16" s="9">
        <v>3</v>
      </c>
      <c r="S16" s="9"/>
      <c r="T16" s="9">
        <v>1</v>
      </c>
      <c r="U16" s="29">
        <v>14</v>
      </c>
      <c r="V16" s="9"/>
      <c r="W16" s="29">
        <v>32</v>
      </c>
      <c r="X16" s="29">
        <v>27</v>
      </c>
      <c r="Y16" s="9">
        <v>1</v>
      </c>
      <c r="Z16" s="9"/>
      <c r="AA16" s="9">
        <v>1</v>
      </c>
      <c r="AB16" s="9">
        <v>1</v>
      </c>
      <c r="AC16" s="9"/>
      <c r="AD16" s="9"/>
      <c r="AE16" s="9">
        <v>15</v>
      </c>
      <c r="AF16" s="9"/>
      <c r="AG16" s="9"/>
      <c r="AH16" s="9">
        <v>6</v>
      </c>
      <c r="AI16" s="29">
        <v>5</v>
      </c>
      <c r="AJ16" s="9">
        <v>6</v>
      </c>
      <c r="AK16" s="9">
        <v>2</v>
      </c>
      <c r="AL16" s="9"/>
      <c r="AM16" s="9">
        <v>2</v>
      </c>
      <c r="AN16" s="9">
        <v>1</v>
      </c>
      <c r="AO16" s="9">
        <v>4</v>
      </c>
      <c r="AP16" s="9">
        <v>4</v>
      </c>
      <c r="AQ16" s="9">
        <v>13</v>
      </c>
      <c r="AR16" s="9"/>
      <c r="AS16" s="9"/>
      <c r="AT16" s="9"/>
      <c r="AU16" s="9"/>
      <c r="AV16" s="9">
        <v>1</v>
      </c>
      <c r="AW16" s="9">
        <v>1</v>
      </c>
      <c r="AX16" s="9">
        <v>4</v>
      </c>
      <c r="AY16" s="9">
        <v>2</v>
      </c>
      <c r="AZ16" s="9"/>
      <c r="BA16" s="9"/>
      <c r="BB16" s="9"/>
      <c r="BC16" s="9"/>
      <c r="BD16" s="9"/>
      <c r="BE16" s="9"/>
      <c r="BF16" s="9"/>
      <c r="BG16" s="9"/>
      <c r="BH16" s="9">
        <v>1</v>
      </c>
      <c r="BI16" s="9"/>
      <c r="BJ16" s="9">
        <v>2</v>
      </c>
      <c r="BK16" s="9">
        <v>1</v>
      </c>
      <c r="BL16" s="9">
        <v>1</v>
      </c>
      <c r="BM16" s="9">
        <v>1</v>
      </c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>
        <v>4</v>
      </c>
      <c r="CJ16" s="9"/>
      <c r="CK16" s="9">
        <v>1</v>
      </c>
      <c r="CL16" s="9"/>
      <c r="CM16" s="9">
        <v>2</v>
      </c>
      <c r="CN16" s="9">
        <v>3</v>
      </c>
      <c r="CO16" s="9"/>
      <c r="CP16" s="9">
        <v>3</v>
      </c>
      <c r="CQ16" s="9">
        <v>4</v>
      </c>
      <c r="CR16" s="9">
        <v>9</v>
      </c>
      <c r="CS16" s="9">
        <v>10</v>
      </c>
      <c r="CT16" s="9">
        <v>1</v>
      </c>
      <c r="CU16" s="9"/>
      <c r="CV16" s="9"/>
      <c r="CW16" s="9"/>
      <c r="CX16" s="9">
        <v>6</v>
      </c>
      <c r="CY16" s="9"/>
      <c r="CZ16" s="9"/>
      <c r="DA16" s="9"/>
      <c r="DB16" s="9">
        <v>1</v>
      </c>
      <c r="DC16" s="9">
        <v>1</v>
      </c>
      <c r="DD16" s="9"/>
      <c r="DE16" s="9"/>
      <c r="DF16" s="9"/>
      <c r="DG16" s="9"/>
      <c r="DH16" s="9"/>
      <c r="DI16" s="9"/>
      <c r="DJ16" s="21">
        <v>8</v>
      </c>
      <c r="DK16" s="56">
        <f t="shared" si="0"/>
        <v>239</v>
      </c>
      <c r="DL16" s="23"/>
      <c r="DM16" s="26">
        <f t="shared" si="1"/>
        <v>231</v>
      </c>
    </row>
    <row r="17" spans="1:117" ht="15" x14ac:dyDescent="0.25">
      <c r="A17" s="12" t="s">
        <v>166</v>
      </c>
      <c r="B17" s="67" t="s">
        <v>10</v>
      </c>
      <c r="C17" s="9"/>
      <c r="D17" s="9"/>
      <c r="E17" s="9"/>
      <c r="F17" s="9"/>
      <c r="G17" s="9"/>
      <c r="H17" s="9"/>
      <c r="I17" s="9">
        <v>1</v>
      </c>
      <c r="J17" s="9">
        <v>1</v>
      </c>
      <c r="K17" s="9"/>
      <c r="L17" s="9">
        <v>4</v>
      </c>
      <c r="M17" s="9">
        <v>5</v>
      </c>
      <c r="N17" s="9">
        <v>1</v>
      </c>
      <c r="O17" s="9">
        <v>1</v>
      </c>
      <c r="P17" s="9">
        <v>1</v>
      </c>
      <c r="Q17" s="9"/>
      <c r="R17" s="9">
        <v>2</v>
      </c>
      <c r="S17" s="9">
        <v>3</v>
      </c>
      <c r="T17" s="9">
        <v>2</v>
      </c>
      <c r="U17" s="29"/>
      <c r="V17" s="9">
        <v>1</v>
      </c>
      <c r="W17" s="29">
        <v>9</v>
      </c>
      <c r="X17" s="29">
        <v>14</v>
      </c>
      <c r="Y17" s="9">
        <v>6</v>
      </c>
      <c r="Z17" s="9"/>
      <c r="AA17" s="9"/>
      <c r="AB17" s="9"/>
      <c r="AC17" s="9"/>
      <c r="AD17" s="9"/>
      <c r="AE17" s="9"/>
      <c r="AF17" s="9"/>
      <c r="AG17" s="9"/>
      <c r="AH17" s="9">
        <v>5</v>
      </c>
      <c r="AI17" s="29">
        <v>1</v>
      </c>
      <c r="AJ17" s="9"/>
      <c r="AK17" s="9">
        <v>1</v>
      </c>
      <c r="AL17" s="9"/>
      <c r="AM17" s="9"/>
      <c r="AN17" s="9">
        <v>1</v>
      </c>
      <c r="AO17" s="9">
        <v>1</v>
      </c>
      <c r="AP17" s="9">
        <v>4</v>
      </c>
      <c r="AQ17" s="9">
        <v>7</v>
      </c>
      <c r="AR17" s="9">
        <v>1</v>
      </c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>
        <v>1</v>
      </c>
      <c r="BK17" s="9"/>
      <c r="BL17" s="9">
        <v>1</v>
      </c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>
        <v>1</v>
      </c>
      <c r="CI17" s="9"/>
      <c r="CJ17" s="9"/>
      <c r="CK17" s="9"/>
      <c r="CL17" s="9"/>
      <c r="CM17" s="9"/>
      <c r="CN17" s="9"/>
      <c r="CO17" s="9"/>
      <c r="CP17" s="9">
        <v>1</v>
      </c>
      <c r="CQ17" s="9"/>
      <c r="CR17" s="9">
        <v>2</v>
      </c>
      <c r="CS17" s="9">
        <v>1</v>
      </c>
      <c r="CT17" s="9"/>
      <c r="CU17" s="9"/>
      <c r="CV17" s="9">
        <v>1</v>
      </c>
      <c r="CW17" s="9"/>
      <c r="CX17" s="9"/>
      <c r="CY17" s="9"/>
      <c r="CZ17" s="9">
        <v>1</v>
      </c>
      <c r="DA17" s="9"/>
      <c r="DB17" s="9"/>
      <c r="DC17" s="9"/>
      <c r="DD17" s="9"/>
      <c r="DE17" s="9"/>
      <c r="DF17" s="9"/>
      <c r="DG17" s="9"/>
      <c r="DH17" s="9"/>
      <c r="DI17" s="9"/>
      <c r="DJ17" s="21">
        <v>3</v>
      </c>
      <c r="DK17" s="56">
        <f t="shared" si="0"/>
        <v>84</v>
      </c>
      <c r="DL17" s="23"/>
      <c r="DM17" s="26">
        <f t="shared" si="1"/>
        <v>81</v>
      </c>
    </row>
    <row r="18" spans="1:117" ht="15" x14ac:dyDescent="0.25">
      <c r="A18" s="12" t="s">
        <v>167</v>
      </c>
      <c r="B18" s="67" t="s">
        <v>11</v>
      </c>
      <c r="C18" s="9">
        <v>2</v>
      </c>
      <c r="D18" s="9"/>
      <c r="E18" s="9">
        <v>1</v>
      </c>
      <c r="F18" s="9"/>
      <c r="G18" s="9"/>
      <c r="H18" s="9">
        <v>1</v>
      </c>
      <c r="I18" s="9">
        <v>12</v>
      </c>
      <c r="J18" s="9">
        <v>18</v>
      </c>
      <c r="K18" s="9">
        <v>3</v>
      </c>
      <c r="L18" s="9">
        <v>9</v>
      </c>
      <c r="M18" s="9">
        <v>142</v>
      </c>
      <c r="N18" s="9">
        <v>2</v>
      </c>
      <c r="O18" s="9">
        <v>1</v>
      </c>
      <c r="P18" s="9">
        <v>1</v>
      </c>
      <c r="Q18" s="9"/>
      <c r="R18" s="9">
        <v>4</v>
      </c>
      <c r="S18" s="9">
        <v>11</v>
      </c>
      <c r="T18" s="9">
        <v>3</v>
      </c>
      <c r="U18" s="29">
        <v>23</v>
      </c>
      <c r="V18" s="9">
        <v>9</v>
      </c>
      <c r="W18" s="29">
        <v>99</v>
      </c>
      <c r="X18" s="29">
        <v>73</v>
      </c>
      <c r="Y18" s="9">
        <v>12</v>
      </c>
      <c r="Z18" s="9"/>
      <c r="AA18" s="9">
        <v>1</v>
      </c>
      <c r="AB18" s="9">
        <v>15</v>
      </c>
      <c r="AC18" s="9"/>
      <c r="AD18" s="9"/>
      <c r="AE18" s="9">
        <v>33</v>
      </c>
      <c r="AF18" s="9">
        <v>2</v>
      </c>
      <c r="AG18" s="9"/>
      <c r="AH18" s="9">
        <v>44</v>
      </c>
      <c r="AI18" s="29">
        <v>94</v>
      </c>
      <c r="AJ18" s="9">
        <v>41</v>
      </c>
      <c r="AK18" s="9"/>
      <c r="AL18" s="9">
        <v>7</v>
      </c>
      <c r="AM18" s="9">
        <v>7</v>
      </c>
      <c r="AN18" s="9">
        <v>9</v>
      </c>
      <c r="AO18" s="9">
        <v>30</v>
      </c>
      <c r="AP18" s="9">
        <v>46</v>
      </c>
      <c r="AQ18" s="9">
        <v>112</v>
      </c>
      <c r="AR18" s="9">
        <v>9</v>
      </c>
      <c r="AS18" s="9"/>
      <c r="AT18" s="9"/>
      <c r="AU18" s="9">
        <v>1</v>
      </c>
      <c r="AV18" s="9"/>
      <c r="AW18" s="9">
        <v>2</v>
      </c>
      <c r="AX18" s="9">
        <v>3</v>
      </c>
      <c r="AY18" s="9">
        <v>9</v>
      </c>
      <c r="AZ18" s="9">
        <v>1</v>
      </c>
      <c r="BA18" s="9"/>
      <c r="BB18" s="9"/>
      <c r="BC18" s="9"/>
      <c r="BD18" s="9"/>
      <c r="BE18" s="9"/>
      <c r="BF18" s="9"/>
      <c r="BG18" s="9"/>
      <c r="BH18" s="9">
        <v>5</v>
      </c>
      <c r="BI18" s="9"/>
      <c r="BJ18" s="9">
        <v>22</v>
      </c>
      <c r="BK18" s="9">
        <v>1</v>
      </c>
      <c r="BL18" s="9">
        <v>2</v>
      </c>
      <c r="BM18" s="9">
        <v>1</v>
      </c>
      <c r="BN18" s="9"/>
      <c r="BO18" s="9"/>
      <c r="BP18" s="9"/>
      <c r="BQ18" s="9"/>
      <c r="BR18" s="9">
        <v>1</v>
      </c>
      <c r="BS18" s="9"/>
      <c r="BT18" s="9"/>
      <c r="BU18" s="9">
        <v>4</v>
      </c>
      <c r="BV18" s="9"/>
      <c r="BW18" s="9">
        <v>1</v>
      </c>
      <c r="BX18" s="9"/>
      <c r="BY18" s="9"/>
      <c r="BZ18" s="9"/>
      <c r="CA18" s="9"/>
      <c r="CB18" s="9">
        <v>3</v>
      </c>
      <c r="CC18" s="9"/>
      <c r="CD18" s="9"/>
      <c r="CE18" s="9">
        <v>4</v>
      </c>
      <c r="CF18" s="9"/>
      <c r="CG18" s="9"/>
      <c r="CH18" s="9">
        <v>2</v>
      </c>
      <c r="CI18" s="9">
        <v>4</v>
      </c>
      <c r="CJ18" s="9"/>
      <c r="CK18" s="9">
        <v>1</v>
      </c>
      <c r="CL18" s="9">
        <v>1</v>
      </c>
      <c r="CM18" s="9">
        <v>15</v>
      </c>
      <c r="CN18" s="9">
        <v>13</v>
      </c>
      <c r="CO18" s="9"/>
      <c r="CP18" s="9">
        <v>11</v>
      </c>
      <c r="CQ18" s="9">
        <v>11</v>
      </c>
      <c r="CR18" s="9">
        <v>24</v>
      </c>
      <c r="CS18" s="9">
        <v>59</v>
      </c>
      <c r="CT18" s="9">
        <v>7</v>
      </c>
      <c r="CU18" s="9">
        <v>1</v>
      </c>
      <c r="CV18" s="9">
        <v>14</v>
      </c>
      <c r="CW18" s="9">
        <v>3</v>
      </c>
      <c r="CX18" s="9">
        <v>14</v>
      </c>
      <c r="CY18" s="9">
        <v>1</v>
      </c>
      <c r="CZ18" s="9"/>
      <c r="DA18" s="9"/>
      <c r="DB18" s="9"/>
      <c r="DC18" s="9"/>
      <c r="DD18" s="9">
        <v>7</v>
      </c>
      <c r="DE18" s="9">
        <v>1</v>
      </c>
      <c r="DF18" s="9"/>
      <c r="DG18" s="9"/>
      <c r="DH18" s="9"/>
      <c r="DI18" s="9"/>
      <c r="DJ18" s="21">
        <v>32</v>
      </c>
      <c r="DK18" s="56">
        <f t="shared" si="0"/>
        <v>1157</v>
      </c>
      <c r="DL18" s="23"/>
      <c r="DM18" s="26">
        <f t="shared" si="1"/>
        <v>1125</v>
      </c>
    </row>
    <row r="19" spans="1:117" ht="15" x14ac:dyDescent="0.25">
      <c r="A19" s="12" t="s">
        <v>166</v>
      </c>
      <c r="B19" s="67" t="s">
        <v>12</v>
      </c>
      <c r="C19" s="9"/>
      <c r="D19" s="9"/>
      <c r="E19" s="9"/>
      <c r="F19" s="9"/>
      <c r="G19" s="9"/>
      <c r="H19" s="9">
        <v>1</v>
      </c>
      <c r="I19" s="9">
        <v>9</v>
      </c>
      <c r="J19" s="9">
        <v>1</v>
      </c>
      <c r="K19" s="9">
        <v>1</v>
      </c>
      <c r="L19" s="9">
        <v>19</v>
      </c>
      <c r="M19" s="9">
        <v>76</v>
      </c>
      <c r="N19" s="9">
        <v>1</v>
      </c>
      <c r="O19" s="9">
        <v>4</v>
      </c>
      <c r="P19" s="9">
        <v>2</v>
      </c>
      <c r="Q19" s="9">
        <v>1</v>
      </c>
      <c r="R19" s="9">
        <v>3</v>
      </c>
      <c r="S19" s="9">
        <v>6</v>
      </c>
      <c r="T19" s="9">
        <v>3</v>
      </c>
      <c r="U19" s="29">
        <v>18</v>
      </c>
      <c r="V19" s="9">
        <v>1</v>
      </c>
      <c r="W19" s="29">
        <v>66</v>
      </c>
      <c r="X19" s="29">
        <v>69</v>
      </c>
      <c r="Y19" s="9"/>
      <c r="Z19" s="9"/>
      <c r="AA19" s="9">
        <v>2</v>
      </c>
      <c r="AB19" s="9">
        <v>9</v>
      </c>
      <c r="AC19" s="9"/>
      <c r="AD19" s="9">
        <v>1</v>
      </c>
      <c r="AE19" s="9">
        <v>7</v>
      </c>
      <c r="AF19" s="9">
        <v>2</v>
      </c>
      <c r="AG19" s="9"/>
      <c r="AH19" s="9">
        <v>25</v>
      </c>
      <c r="AI19" s="29">
        <v>28</v>
      </c>
      <c r="AJ19" s="9">
        <v>13</v>
      </c>
      <c r="AK19" s="9">
        <v>1</v>
      </c>
      <c r="AL19" s="9">
        <v>3</v>
      </c>
      <c r="AM19" s="9">
        <v>4</v>
      </c>
      <c r="AN19" s="9">
        <v>7</v>
      </c>
      <c r="AO19" s="9">
        <v>2</v>
      </c>
      <c r="AP19" s="9">
        <v>51</v>
      </c>
      <c r="AQ19" s="9">
        <v>94</v>
      </c>
      <c r="AR19" s="9">
        <v>1</v>
      </c>
      <c r="AS19" s="9"/>
      <c r="AT19" s="9">
        <v>1</v>
      </c>
      <c r="AU19" s="9">
        <v>9</v>
      </c>
      <c r="AV19" s="9">
        <v>1</v>
      </c>
      <c r="AW19" s="9"/>
      <c r="AX19" s="9">
        <v>1</v>
      </c>
      <c r="AY19" s="9">
        <v>1</v>
      </c>
      <c r="AZ19" s="9">
        <v>2</v>
      </c>
      <c r="BA19" s="9">
        <v>1</v>
      </c>
      <c r="BB19" s="9">
        <v>1</v>
      </c>
      <c r="BC19" s="9">
        <v>1</v>
      </c>
      <c r="BD19" s="9"/>
      <c r="BE19" s="9"/>
      <c r="BF19" s="9"/>
      <c r="BG19" s="9"/>
      <c r="BH19" s="9">
        <v>2</v>
      </c>
      <c r="BI19" s="9"/>
      <c r="BJ19" s="9">
        <v>7</v>
      </c>
      <c r="BK19" s="9"/>
      <c r="BL19" s="9">
        <v>1</v>
      </c>
      <c r="BM19" s="9">
        <v>3</v>
      </c>
      <c r="BN19" s="9"/>
      <c r="BO19" s="9"/>
      <c r="BP19" s="9">
        <v>1</v>
      </c>
      <c r="BQ19" s="9"/>
      <c r="BR19" s="9"/>
      <c r="BS19" s="9">
        <v>1</v>
      </c>
      <c r="BT19" s="9"/>
      <c r="BU19" s="9"/>
      <c r="BV19" s="9"/>
      <c r="BW19" s="9"/>
      <c r="BX19" s="9">
        <v>1</v>
      </c>
      <c r="BY19" s="9"/>
      <c r="BZ19" s="9"/>
      <c r="CA19" s="9"/>
      <c r="CB19" s="9"/>
      <c r="CC19" s="9"/>
      <c r="CD19" s="9"/>
      <c r="CE19" s="9">
        <v>1</v>
      </c>
      <c r="CF19" s="9"/>
      <c r="CG19" s="9"/>
      <c r="CH19" s="9">
        <v>9</v>
      </c>
      <c r="CI19" s="9">
        <v>3</v>
      </c>
      <c r="CJ19" s="9"/>
      <c r="CK19" s="9">
        <v>1</v>
      </c>
      <c r="CL19" s="9">
        <v>1</v>
      </c>
      <c r="CM19" s="9">
        <v>1</v>
      </c>
      <c r="CN19" s="9">
        <v>20</v>
      </c>
      <c r="CO19" s="9"/>
      <c r="CP19" s="9">
        <v>1</v>
      </c>
      <c r="CQ19" s="9">
        <v>1</v>
      </c>
      <c r="CR19" s="9">
        <v>9</v>
      </c>
      <c r="CS19" s="9">
        <v>20</v>
      </c>
      <c r="CT19" s="9">
        <v>9</v>
      </c>
      <c r="CU19" s="9">
        <v>1</v>
      </c>
      <c r="CV19" s="9">
        <v>6</v>
      </c>
      <c r="CW19" s="9"/>
      <c r="CX19" s="9">
        <v>10</v>
      </c>
      <c r="CY19" s="9">
        <v>1</v>
      </c>
      <c r="CZ19" s="9">
        <v>1</v>
      </c>
      <c r="DA19" s="9"/>
      <c r="DB19" s="9"/>
      <c r="DC19" s="9"/>
      <c r="DD19" s="9"/>
      <c r="DE19" s="9"/>
      <c r="DF19" s="9">
        <v>1</v>
      </c>
      <c r="DG19" s="9"/>
      <c r="DH19" s="9"/>
      <c r="DI19" s="9"/>
      <c r="DJ19" s="21">
        <v>30</v>
      </c>
      <c r="DK19" s="56">
        <f t="shared" si="0"/>
        <v>691</v>
      </c>
      <c r="DL19" s="23"/>
      <c r="DM19" s="26">
        <f t="shared" si="1"/>
        <v>661</v>
      </c>
    </row>
    <row r="20" spans="1:117" ht="15" x14ac:dyDescent="0.25">
      <c r="A20" s="12" t="s">
        <v>166</v>
      </c>
      <c r="B20" s="67" t="s">
        <v>13</v>
      </c>
      <c r="C20" s="9">
        <v>1</v>
      </c>
      <c r="D20" s="9"/>
      <c r="E20" s="9"/>
      <c r="F20" s="9">
        <v>1</v>
      </c>
      <c r="G20" s="9"/>
      <c r="H20" s="9"/>
      <c r="I20" s="9">
        <v>13</v>
      </c>
      <c r="J20" s="9">
        <v>6</v>
      </c>
      <c r="K20" s="9">
        <v>4</v>
      </c>
      <c r="L20" s="9">
        <v>25</v>
      </c>
      <c r="M20" s="9">
        <v>76</v>
      </c>
      <c r="N20" s="9">
        <v>1</v>
      </c>
      <c r="O20" s="9">
        <v>3</v>
      </c>
      <c r="P20" s="9">
        <v>1</v>
      </c>
      <c r="Q20" s="9"/>
      <c r="R20" s="9">
        <v>1</v>
      </c>
      <c r="S20" s="9">
        <v>7</v>
      </c>
      <c r="T20" s="9">
        <v>3</v>
      </c>
      <c r="U20" s="29">
        <v>15</v>
      </c>
      <c r="V20" s="9">
        <v>7</v>
      </c>
      <c r="W20" s="29">
        <v>56</v>
      </c>
      <c r="X20" s="29">
        <v>61</v>
      </c>
      <c r="Y20" s="9">
        <v>1</v>
      </c>
      <c r="Z20" s="9"/>
      <c r="AA20" s="9">
        <v>1</v>
      </c>
      <c r="AB20" s="9">
        <v>7</v>
      </c>
      <c r="AC20" s="9"/>
      <c r="AD20" s="9"/>
      <c r="AE20" s="9">
        <v>12</v>
      </c>
      <c r="AF20" s="9">
        <v>1</v>
      </c>
      <c r="AG20" s="9">
        <v>1</v>
      </c>
      <c r="AH20" s="9">
        <v>20</v>
      </c>
      <c r="AI20" s="29">
        <v>23</v>
      </c>
      <c r="AJ20" s="9">
        <v>7</v>
      </c>
      <c r="AK20" s="9">
        <v>2</v>
      </c>
      <c r="AL20" s="9"/>
      <c r="AM20" s="9">
        <v>3</v>
      </c>
      <c r="AN20" s="9">
        <v>7</v>
      </c>
      <c r="AO20" s="9">
        <v>20</v>
      </c>
      <c r="AP20" s="9">
        <v>55</v>
      </c>
      <c r="AQ20" s="9">
        <v>46</v>
      </c>
      <c r="AR20" s="9">
        <v>6</v>
      </c>
      <c r="AS20" s="9"/>
      <c r="AT20" s="9"/>
      <c r="AU20" s="9">
        <v>1</v>
      </c>
      <c r="AV20" s="9"/>
      <c r="AW20" s="9">
        <v>1</v>
      </c>
      <c r="AX20" s="9">
        <v>1</v>
      </c>
      <c r="AY20" s="9"/>
      <c r="AZ20" s="9"/>
      <c r="BA20" s="9"/>
      <c r="BB20" s="9">
        <v>1</v>
      </c>
      <c r="BC20" s="9"/>
      <c r="BD20" s="9"/>
      <c r="BE20" s="9"/>
      <c r="BF20" s="9"/>
      <c r="BG20" s="9"/>
      <c r="BH20" s="9">
        <v>5</v>
      </c>
      <c r="BI20" s="9"/>
      <c r="BJ20" s="9">
        <v>20</v>
      </c>
      <c r="BK20" s="9"/>
      <c r="BL20" s="9">
        <v>1</v>
      </c>
      <c r="BM20" s="9"/>
      <c r="BN20" s="9"/>
      <c r="BO20" s="9">
        <v>1</v>
      </c>
      <c r="BP20" s="9"/>
      <c r="BQ20" s="9"/>
      <c r="BR20" s="9"/>
      <c r="BS20" s="9">
        <v>1</v>
      </c>
      <c r="BT20" s="9"/>
      <c r="BU20" s="9"/>
      <c r="BV20" s="9"/>
      <c r="BW20" s="9"/>
      <c r="BX20" s="9"/>
      <c r="BY20" s="9"/>
      <c r="BZ20" s="9"/>
      <c r="CA20" s="9">
        <v>1</v>
      </c>
      <c r="CB20" s="9"/>
      <c r="CC20" s="9"/>
      <c r="CD20" s="9"/>
      <c r="CE20" s="9">
        <v>4</v>
      </c>
      <c r="CF20" s="9"/>
      <c r="CG20" s="9"/>
      <c r="CH20" s="9"/>
      <c r="CI20" s="9">
        <v>1</v>
      </c>
      <c r="CJ20" s="9"/>
      <c r="CK20" s="9"/>
      <c r="CL20" s="9"/>
      <c r="CM20" s="9">
        <v>12</v>
      </c>
      <c r="CN20" s="9">
        <v>7</v>
      </c>
      <c r="CO20" s="9"/>
      <c r="CP20" s="9">
        <v>3</v>
      </c>
      <c r="CQ20" s="9">
        <v>23</v>
      </c>
      <c r="CR20" s="9">
        <v>12</v>
      </c>
      <c r="CS20" s="9">
        <v>17</v>
      </c>
      <c r="CT20" s="9">
        <v>1</v>
      </c>
      <c r="CU20" s="9"/>
      <c r="CV20" s="9">
        <v>1</v>
      </c>
      <c r="CW20" s="9"/>
      <c r="CX20" s="9">
        <v>4</v>
      </c>
      <c r="CY20" s="9">
        <v>1</v>
      </c>
      <c r="CZ20" s="9">
        <v>1</v>
      </c>
      <c r="DA20" s="9"/>
      <c r="DB20" s="9"/>
      <c r="DC20" s="9">
        <v>1</v>
      </c>
      <c r="DD20" s="9">
        <v>7</v>
      </c>
      <c r="DE20" s="9"/>
      <c r="DF20" s="9"/>
      <c r="DG20" s="9"/>
      <c r="DH20" s="9"/>
      <c r="DI20" s="9"/>
      <c r="DJ20" s="21">
        <v>14</v>
      </c>
      <c r="DK20" s="56">
        <f t="shared" si="0"/>
        <v>635</v>
      </c>
      <c r="DL20" s="23"/>
      <c r="DM20" s="26">
        <f t="shared" si="1"/>
        <v>621</v>
      </c>
    </row>
    <row r="21" spans="1:117" ht="15" x14ac:dyDescent="0.25">
      <c r="A21" s="12" t="s">
        <v>166</v>
      </c>
      <c r="B21" s="67" t="s">
        <v>14</v>
      </c>
      <c r="C21" s="9"/>
      <c r="D21" s="9"/>
      <c r="E21" s="9"/>
      <c r="F21" s="9">
        <v>1</v>
      </c>
      <c r="G21" s="9"/>
      <c r="H21" s="9"/>
      <c r="I21" s="9">
        <v>1</v>
      </c>
      <c r="J21" s="9">
        <v>1</v>
      </c>
      <c r="K21" s="9">
        <v>2</v>
      </c>
      <c r="L21" s="9">
        <v>7</v>
      </c>
      <c r="M21" s="9">
        <v>12</v>
      </c>
      <c r="N21" s="9">
        <v>1</v>
      </c>
      <c r="O21" s="9">
        <v>1</v>
      </c>
      <c r="P21" s="9"/>
      <c r="Q21" s="9"/>
      <c r="R21" s="9">
        <v>1</v>
      </c>
      <c r="S21" s="9">
        <v>2</v>
      </c>
      <c r="T21" s="9">
        <v>4</v>
      </c>
      <c r="U21" s="29">
        <v>11</v>
      </c>
      <c r="V21" s="9"/>
      <c r="W21" s="29">
        <v>57</v>
      </c>
      <c r="X21" s="29">
        <v>70</v>
      </c>
      <c r="Y21" s="9"/>
      <c r="Z21" s="9"/>
      <c r="AA21" s="9">
        <v>5</v>
      </c>
      <c r="AB21" s="9">
        <v>1</v>
      </c>
      <c r="AC21" s="9">
        <v>1</v>
      </c>
      <c r="AD21" s="9">
        <v>1</v>
      </c>
      <c r="AE21" s="9">
        <v>1</v>
      </c>
      <c r="AF21" s="9"/>
      <c r="AG21" s="9">
        <v>1</v>
      </c>
      <c r="AH21" s="9">
        <v>35</v>
      </c>
      <c r="AI21" s="29">
        <v>33</v>
      </c>
      <c r="AJ21" s="9">
        <v>28</v>
      </c>
      <c r="AK21" s="9">
        <v>17</v>
      </c>
      <c r="AL21" s="9">
        <v>1</v>
      </c>
      <c r="AM21" s="9">
        <v>1</v>
      </c>
      <c r="AN21" s="9">
        <v>4</v>
      </c>
      <c r="AO21" s="9">
        <v>4</v>
      </c>
      <c r="AP21" s="9">
        <v>22</v>
      </c>
      <c r="AQ21" s="9">
        <v>20</v>
      </c>
      <c r="AR21" s="9">
        <v>2</v>
      </c>
      <c r="AS21" s="9">
        <v>1</v>
      </c>
      <c r="AT21" s="9"/>
      <c r="AU21" s="9">
        <v>1</v>
      </c>
      <c r="AV21" s="9"/>
      <c r="AW21" s="9">
        <v>1</v>
      </c>
      <c r="AX21" s="9">
        <v>9</v>
      </c>
      <c r="AY21" s="9">
        <v>8</v>
      </c>
      <c r="AZ21" s="9">
        <v>1</v>
      </c>
      <c r="BA21" s="9">
        <v>1</v>
      </c>
      <c r="BB21" s="9">
        <v>1</v>
      </c>
      <c r="BC21" s="9">
        <v>1</v>
      </c>
      <c r="BD21" s="9"/>
      <c r="BE21" s="9"/>
      <c r="BF21" s="9"/>
      <c r="BG21" s="9"/>
      <c r="BH21" s="9"/>
      <c r="BI21" s="9"/>
      <c r="BJ21" s="9">
        <v>7</v>
      </c>
      <c r="BK21" s="9"/>
      <c r="BL21" s="9">
        <v>2</v>
      </c>
      <c r="BM21" s="9"/>
      <c r="BN21" s="9"/>
      <c r="BO21" s="9"/>
      <c r="BP21" s="9"/>
      <c r="BQ21" s="9"/>
      <c r="BR21" s="9"/>
      <c r="BS21" s="9">
        <v>1</v>
      </c>
      <c r="BT21" s="9"/>
      <c r="BU21" s="9">
        <v>1</v>
      </c>
      <c r="BV21" s="9">
        <v>2</v>
      </c>
      <c r="BW21" s="9">
        <v>1</v>
      </c>
      <c r="BX21" s="9"/>
      <c r="BY21" s="9">
        <v>4</v>
      </c>
      <c r="BZ21" s="9"/>
      <c r="CA21" s="9"/>
      <c r="CB21" s="9"/>
      <c r="CC21" s="9"/>
      <c r="CD21" s="9"/>
      <c r="CE21" s="9">
        <v>4</v>
      </c>
      <c r="CF21" s="9"/>
      <c r="CG21" s="9">
        <v>1</v>
      </c>
      <c r="CH21" s="9">
        <v>2</v>
      </c>
      <c r="CI21" s="9">
        <v>10</v>
      </c>
      <c r="CJ21" s="9"/>
      <c r="CK21" s="9"/>
      <c r="CL21" s="9"/>
      <c r="CM21" s="9">
        <v>1</v>
      </c>
      <c r="CN21" s="9">
        <v>7</v>
      </c>
      <c r="CO21" s="9">
        <v>1</v>
      </c>
      <c r="CP21" s="9">
        <v>1</v>
      </c>
      <c r="CQ21" s="9">
        <v>4</v>
      </c>
      <c r="CR21" s="9">
        <v>4</v>
      </c>
      <c r="CS21" s="9">
        <v>46</v>
      </c>
      <c r="CT21" s="9">
        <v>10</v>
      </c>
      <c r="CU21" s="9"/>
      <c r="CV21" s="9"/>
      <c r="CW21" s="9"/>
      <c r="CX21" s="9">
        <v>12</v>
      </c>
      <c r="CY21" s="9"/>
      <c r="CZ21" s="9"/>
      <c r="DA21" s="9"/>
      <c r="DB21" s="9"/>
      <c r="DC21" s="9">
        <v>1</v>
      </c>
      <c r="DD21" s="9">
        <v>1</v>
      </c>
      <c r="DE21" s="9"/>
      <c r="DF21" s="9"/>
      <c r="DG21" s="9">
        <v>2</v>
      </c>
      <c r="DH21" s="9"/>
      <c r="DI21" s="9">
        <v>4</v>
      </c>
      <c r="DJ21" s="21">
        <v>18</v>
      </c>
      <c r="DK21" s="56">
        <f t="shared" si="0"/>
        <v>519</v>
      </c>
      <c r="DL21" s="23"/>
      <c r="DM21" s="26">
        <f t="shared" si="1"/>
        <v>501</v>
      </c>
    </row>
    <row r="22" spans="1:117" ht="15" x14ac:dyDescent="0.25">
      <c r="A22" s="12" t="s">
        <v>168</v>
      </c>
      <c r="B22" s="67" t="s">
        <v>15</v>
      </c>
      <c r="C22" s="9">
        <v>2</v>
      </c>
      <c r="D22" s="9"/>
      <c r="E22" s="9"/>
      <c r="F22" s="9">
        <v>6</v>
      </c>
      <c r="G22" s="9">
        <v>1</v>
      </c>
      <c r="H22" s="9">
        <v>1</v>
      </c>
      <c r="I22" s="9">
        <v>14</v>
      </c>
      <c r="J22" s="9">
        <v>1</v>
      </c>
      <c r="K22" s="9">
        <v>1</v>
      </c>
      <c r="L22" s="9">
        <v>9</v>
      </c>
      <c r="M22" s="9">
        <v>109</v>
      </c>
      <c r="N22" s="9">
        <v>1</v>
      </c>
      <c r="O22" s="9">
        <v>1</v>
      </c>
      <c r="P22" s="9">
        <v>1</v>
      </c>
      <c r="Q22" s="9"/>
      <c r="R22" s="9"/>
      <c r="S22" s="9">
        <v>6</v>
      </c>
      <c r="T22" s="9">
        <v>1</v>
      </c>
      <c r="U22" s="29">
        <v>12</v>
      </c>
      <c r="V22" s="9"/>
      <c r="W22" s="29">
        <v>82</v>
      </c>
      <c r="X22" s="29">
        <v>66</v>
      </c>
      <c r="Y22" s="9"/>
      <c r="Z22" s="9">
        <v>1</v>
      </c>
      <c r="AA22" s="9">
        <v>1</v>
      </c>
      <c r="AB22" s="9">
        <v>1</v>
      </c>
      <c r="AC22" s="9"/>
      <c r="AD22" s="9">
        <v>1</v>
      </c>
      <c r="AE22" s="9">
        <v>32</v>
      </c>
      <c r="AF22" s="9"/>
      <c r="AG22" s="9"/>
      <c r="AH22" s="9">
        <v>46</v>
      </c>
      <c r="AI22" s="29">
        <v>59</v>
      </c>
      <c r="AJ22" s="9">
        <v>38</v>
      </c>
      <c r="AK22" s="9">
        <v>1</v>
      </c>
      <c r="AL22" s="9">
        <v>6</v>
      </c>
      <c r="AM22" s="9">
        <v>6</v>
      </c>
      <c r="AN22" s="9">
        <v>7</v>
      </c>
      <c r="AO22" s="9">
        <v>20</v>
      </c>
      <c r="AP22" s="9">
        <v>25</v>
      </c>
      <c r="AQ22" s="9">
        <v>97</v>
      </c>
      <c r="AR22" s="9"/>
      <c r="AS22" s="9"/>
      <c r="AT22" s="9"/>
      <c r="AU22" s="9">
        <v>1</v>
      </c>
      <c r="AV22" s="9">
        <v>1</v>
      </c>
      <c r="AW22" s="9"/>
      <c r="AX22" s="9"/>
      <c r="AY22" s="9">
        <v>5</v>
      </c>
      <c r="AZ22" s="9">
        <v>1</v>
      </c>
      <c r="BA22" s="9"/>
      <c r="BB22" s="9">
        <v>1</v>
      </c>
      <c r="BC22" s="9"/>
      <c r="BD22" s="9"/>
      <c r="BE22" s="9"/>
      <c r="BF22" s="9"/>
      <c r="BG22" s="9"/>
      <c r="BH22" s="9">
        <v>1</v>
      </c>
      <c r="BI22" s="9"/>
      <c r="BJ22" s="9">
        <v>8</v>
      </c>
      <c r="BK22" s="9"/>
      <c r="BL22" s="9">
        <v>1</v>
      </c>
      <c r="BM22" s="9"/>
      <c r="BN22" s="9"/>
      <c r="BO22" s="9"/>
      <c r="BP22" s="9"/>
      <c r="BQ22" s="9"/>
      <c r="BR22" s="9">
        <v>2</v>
      </c>
      <c r="BS22" s="9"/>
      <c r="BT22" s="9"/>
      <c r="BU22" s="9"/>
      <c r="BV22" s="9"/>
      <c r="BW22" s="9"/>
      <c r="BX22" s="9"/>
      <c r="BY22" s="9"/>
      <c r="BZ22" s="9">
        <v>1</v>
      </c>
      <c r="CA22" s="9"/>
      <c r="CB22" s="9">
        <v>1</v>
      </c>
      <c r="CC22" s="9"/>
      <c r="CD22" s="9">
        <v>1</v>
      </c>
      <c r="CE22" s="9">
        <v>5</v>
      </c>
      <c r="CF22" s="9"/>
      <c r="CG22" s="9"/>
      <c r="CH22" s="9">
        <v>4</v>
      </c>
      <c r="CI22" s="9"/>
      <c r="CJ22" s="9"/>
      <c r="CK22" s="9">
        <v>1</v>
      </c>
      <c r="CL22" s="9"/>
      <c r="CM22" s="9">
        <v>15</v>
      </c>
      <c r="CN22" s="9">
        <v>7</v>
      </c>
      <c r="CO22" s="9"/>
      <c r="CP22" s="9">
        <v>7</v>
      </c>
      <c r="CQ22" s="9">
        <v>16</v>
      </c>
      <c r="CR22" s="9">
        <v>15</v>
      </c>
      <c r="CS22" s="9">
        <v>55</v>
      </c>
      <c r="CT22" s="9">
        <v>11</v>
      </c>
      <c r="CU22" s="9">
        <v>1</v>
      </c>
      <c r="CV22" s="9">
        <v>2</v>
      </c>
      <c r="CW22" s="9">
        <v>1</v>
      </c>
      <c r="CX22" s="9">
        <v>12</v>
      </c>
      <c r="CY22" s="9">
        <v>1</v>
      </c>
      <c r="CZ22" s="9"/>
      <c r="DA22" s="9">
        <v>1</v>
      </c>
      <c r="DB22" s="9"/>
      <c r="DC22" s="9"/>
      <c r="DD22" s="9">
        <v>2</v>
      </c>
      <c r="DE22" s="9">
        <v>2</v>
      </c>
      <c r="DF22" s="9"/>
      <c r="DG22" s="9"/>
      <c r="DH22" s="9">
        <v>1</v>
      </c>
      <c r="DI22" s="9"/>
      <c r="DJ22" s="21">
        <v>42</v>
      </c>
      <c r="DK22" s="56">
        <f t="shared" si="0"/>
        <v>880</v>
      </c>
      <c r="DL22" s="23"/>
      <c r="DM22" s="26">
        <f t="shared" si="1"/>
        <v>838</v>
      </c>
    </row>
    <row r="23" spans="1:117" ht="15" x14ac:dyDescent="0.25">
      <c r="A23" s="12" t="s">
        <v>168</v>
      </c>
      <c r="B23" s="67" t="s">
        <v>16</v>
      </c>
      <c r="C23" s="9"/>
      <c r="D23" s="9"/>
      <c r="E23" s="9">
        <v>1</v>
      </c>
      <c r="F23" s="9"/>
      <c r="G23" s="9"/>
      <c r="H23" s="9"/>
      <c r="I23" s="9">
        <v>3</v>
      </c>
      <c r="J23" s="9">
        <v>1</v>
      </c>
      <c r="K23" s="9">
        <v>5</v>
      </c>
      <c r="L23" s="9">
        <v>2</v>
      </c>
      <c r="M23" s="9">
        <v>17</v>
      </c>
      <c r="N23" s="9"/>
      <c r="O23" s="9"/>
      <c r="P23" s="9"/>
      <c r="Q23" s="9"/>
      <c r="R23" s="9"/>
      <c r="S23" s="9">
        <v>1</v>
      </c>
      <c r="T23" s="9"/>
      <c r="U23" s="29">
        <v>4</v>
      </c>
      <c r="V23" s="9">
        <v>1</v>
      </c>
      <c r="W23" s="29">
        <v>7</v>
      </c>
      <c r="X23" s="29">
        <v>18</v>
      </c>
      <c r="Y23" s="9"/>
      <c r="Z23" s="9"/>
      <c r="AA23" s="9"/>
      <c r="AB23" s="9">
        <v>2</v>
      </c>
      <c r="AC23" s="9"/>
      <c r="AD23" s="9"/>
      <c r="AE23" s="9">
        <v>11</v>
      </c>
      <c r="AF23" s="9"/>
      <c r="AG23" s="9"/>
      <c r="AH23" s="9">
        <v>12</v>
      </c>
      <c r="AI23" s="29">
        <v>14</v>
      </c>
      <c r="AJ23" s="9">
        <v>8</v>
      </c>
      <c r="AK23" s="9"/>
      <c r="AL23" s="9">
        <v>1</v>
      </c>
      <c r="AM23" s="9"/>
      <c r="AN23" s="9">
        <v>4</v>
      </c>
      <c r="AO23" s="9">
        <v>3</v>
      </c>
      <c r="AP23" s="9">
        <v>9</v>
      </c>
      <c r="AQ23" s="9">
        <v>21</v>
      </c>
      <c r="AR23" s="9"/>
      <c r="AS23" s="9"/>
      <c r="AT23" s="9"/>
      <c r="AU23" s="9">
        <v>1</v>
      </c>
      <c r="AV23" s="9"/>
      <c r="AW23" s="9"/>
      <c r="AX23" s="9"/>
      <c r="AY23" s="9"/>
      <c r="AZ23" s="9">
        <v>1</v>
      </c>
      <c r="BA23" s="9"/>
      <c r="BB23" s="9"/>
      <c r="BC23" s="9"/>
      <c r="BD23" s="9"/>
      <c r="BE23" s="9"/>
      <c r="BF23" s="9"/>
      <c r="BG23" s="9"/>
      <c r="BH23" s="9">
        <v>1</v>
      </c>
      <c r="BI23" s="9"/>
      <c r="BJ23" s="9">
        <v>4</v>
      </c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>
        <v>2</v>
      </c>
      <c r="CF23" s="9"/>
      <c r="CG23" s="9"/>
      <c r="CH23" s="9">
        <v>1</v>
      </c>
      <c r="CI23" s="9">
        <v>1</v>
      </c>
      <c r="CJ23" s="9"/>
      <c r="CK23" s="9"/>
      <c r="CL23" s="9"/>
      <c r="CM23" s="9">
        <v>1</v>
      </c>
      <c r="CN23" s="9">
        <v>6</v>
      </c>
      <c r="CO23" s="9"/>
      <c r="CP23" s="9">
        <v>1</v>
      </c>
      <c r="CQ23" s="9">
        <v>4</v>
      </c>
      <c r="CR23" s="9">
        <v>6</v>
      </c>
      <c r="CS23" s="9">
        <v>11</v>
      </c>
      <c r="CT23" s="9">
        <v>4</v>
      </c>
      <c r="CU23" s="9"/>
      <c r="CV23" s="9">
        <v>1</v>
      </c>
      <c r="CW23" s="9"/>
      <c r="CX23" s="9">
        <v>7</v>
      </c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21">
        <v>8</v>
      </c>
      <c r="DK23" s="56">
        <f t="shared" si="0"/>
        <v>205</v>
      </c>
      <c r="DL23" s="23"/>
      <c r="DM23" s="26">
        <f t="shared" si="1"/>
        <v>197</v>
      </c>
    </row>
    <row r="24" spans="1:117" ht="15" x14ac:dyDescent="0.25">
      <c r="A24" s="12" t="s">
        <v>167</v>
      </c>
      <c r="B24" s="67" t="s">
        <v>17</v>
      </c>
      <c r="C24" s="9"/>
      <c r="D24" s="9"/>
      <c r="E24" s="9">
        <v>3</v>
      </c>
      <c r="F24" s="9">
        <v>3</v>
      </c>
      <c r="G24" s="9"/>
      <c r="H24" s="9">
        <v>3</v>
      </c>
      <c r="I24" s="9">
        <v>28</v>
      </c>
      <c r="J24" s="9">
        <v>13</v>
      </c>
      <c r="K24" s="9">
        <v>11</v>
      </c>
      <c r="L24" s="9">
        <v>6</v>
      </c>
      <c r="M24" s="9">
        <v>123</v>
      </c>
      <c r="N24" s="9">
        <v>2</v>
      </c>
      <c r="O24" s="9">
        <v>2</v>
      </c>
      <c r="P24" s="9"/>
      <c r="Q24" s="9">
        <v>1</v>
      </c>
      <c r="R24" s="9">
        <v>1</v>
      </c>
      <c r="S24" s="9">
        <v>5</v>
      </c>
      <c r="T24" s="9">
        <v>2</v>
      </c>
      <c r="U24" s="29">
        <v>20</v>
      </c>
      <c r="V24" s="9">
        <v>15</v>
      </c>
      <c r="W24" s="29">
        <v>78</v>
      </c>
      <c r="X24" s="29">
        <v>99</v>
      </c>
      <c r="Y24" s="9">
        <v>4</v>
      </c>
      <c r="Z24" s="9">
        <v>1</v>
      </c>
      <c r="AA24" s="9">
        <v>3</v>
      </c>
      <c r="AB24" s="9">
        <v>23</v>
      </c>
      <c r="AC24" s="9"/>
      <c r="AD24" s="9">
        <v>1</v>
      </c>
      <c r="AE24" s="9">
        <v>60</v>
      </c>
      <c r="AF24" s="9"/>
      <c r="AG24" s="9"/>
      <c r="AH24" s="9">
        <v>49</v>
      </c>
      <c r="AI24" s="29">
        <v>85</v>
      </c>
      <c r="AJ24" s="9">
        <v>49</v>
      </c>
      <c r="AK24" s="9">
        <v>1</v>
      </c>
      <c r="AL24" s="9">
        <v>4</v>
      </c>
      <c r="AM24" s="9">
        <v>9</v>
      </c>
      <c r="AN24" s="9">
        <v>54</v>
      </c>
      <c r="AO24" s="9">
        <v>44</v>
      </c>
      <c r="AP24" s="9">
        <v>73</v>
      </c>
      <c r="AQ24" s="9">
        <v>113</v>
      </c>
      <c r="AR24" s="9">
        <v>25</v>
      </c>
      <c r="AS24" s="9"/>
      <c r="AT24" s="9"/>
      <c r="AU24" s="9"/>
      <c r="AV24" s="9"/>
      <c r="AW24" s="9"/>
      <c r="AX24" s="9">
        <v>2</v>
      </c>
      <c r="AY24" s="9">
        <v>8</v>
      </c>
      <c r="AZ24" s="9">
        <v>2</v>
      </c>
      <c r="BA24" s="9"/>
      <c r="BB24" s="9"/>
      <c r="BC24" s="9"/>
      <c r="BD24" s="9"/>
      <c r="BE24" s="9"/>
      <c r="BF24" s="9"/>
      <c r="BG24" s="9"/>
      <c r="BH24" s="9">
        <v>4</v>
      </c>
      <c r="BI24" s="9"/>
      <c r="BJ24" s="9">
        <v>14</v>
      </c>
      <c r="BK24" s="9"/>
      <c r="BL24" s="9">
        <v>1</v>
      </c>
      <c r="BM24" s="9"/>
      <c r="BN24" s="9"/>
      <c r="BO24" s="9"/>
      <c r="BP24" s="9"/>
      <c r="BQ24" s="9"/>
      <c r="BR24" s="9">
        <v>1</v>
      </c>
      <c r="BS24" s="9">
        <v>1</v>
      </c>
      <c r="BT24" s="9">
        <v>1</v>
      </c>
      <c r="BU24" s="9">
        <v>1</v>
      </c>
      <c r="BV24" s="9"/>
      <c r="BW24" s="9"/>
      <c r="BX24" s="9"/>
      <c r="BY24" s="9"/>
      <c r="BZ24" s="9"/>
      <c r="CA24" s="9"/>
      <c r="CB24" s="9">
        <v>1</v>
      </c>
      <c r="CC24" s="9"/>
      <c r="CD24" s="9"/>
      <c r="CE24" s="9">
        <v>15</v>
      </c>
      <c r="CF24" s="9"/>
      <c r="CG24" s="9"/>
      <c r="CH24" s="9">
        <v>4</v>
      </c>
      <c r="CI24" s="9"/>
      <c r="CJ24" s="9"/>
      <c r="CK24" s="9">
        <v>1</v>
      </c>
      <c r="CL24" s="9"/>
      <c r="CM24" s="9">
        <v>25</v>
      </c>
      <c r="CN24" s="9">
        <v>41</v>
      </c>
      <c r="CO24" s="9"/>
      <c r="CP24" s="9">
        <v>16</v>
      </c>
      <c r="CQ24" s="9">
        <v>23</v>
      </c>
      <c r="CR24" s="9">
        <v>43</v>
      </c>
      <c r="CS24" s="9">
        <v>69</v>
      </c>
      <c r="CT24" s="9">
        <v>8</v>
      </c>
      <c r="CU24" s="9">
        <v>1</v>
      </c>
      <c r="CV24" s="9">
        <v>7</v>
      </c>
      <c r="CW24" s="9"/>
      <c r="CX24" s="9">
        <v>15</v>
      </c>
      <c r="CY24" s="9">
        <v>3</v>
      </c>
      <c r="CZ24" s="9"/>
      <c r="DA24" s="9">
        <v>1</v>
      </c>
      <c r="DB24" s="9">
        <v>2</v>
      </c>
      <c r="DC24" s="9"/>
      <c r="DD24" s="9">
        <v>1</v>
      </c>
      <c r="DE24" s="9"/>
      <c r="DF24" s="9"/>
      <c r="DG24" s="9"/>
      <c r="DH24" s="9"/>
      <c r="DI24" s="9"/>
      <c r="DJ24" s="21">
        <v>99</v>
      </c>
      <c r="DK24" s="56">
        <f t="shared" si="0"/>
        <v>1423</v>
      </c>
      <c r="DL24" s="23"/>
      <c r="DM24" s="26">
        <f t="shared" si="1"/>
        <v>1324</v>
      </c>
    </row>
    <row r="25" spans="1:117" ht="15.75" thickBot="1" x14ac:dyDescent="0.3">
      <c r="A25" s="13"/>
      <c r="B25" s="68" t="s">
        <v>22</v>
      </c>
      <c r="C25" s="10">
        <f>SUM(C7:C24)</f>
        <v>10</v>
      </c>
      <c r="D25" s="10">
        <f t="shared" ref="D25:BP25" si="2">SUM(D7:D24)</f>
        <v>1</v>
      </c>
      <c r="E25" s="10">
        <f t="shared" si="2"/>
        <v>5</v>
      </c>
      <c r="F25" s="10">
        <f t="shared" si="2"/>
        <v>21</v>
      </c>
      <c r="G25" s="10">
        <f t="shared" si="2"/>
        <v>1</v>
      </c>
      <c r="H25" s="10">
        <f t="shared" si="2"/>
        <v>12</v>
      </c>
      <c r="I25" s="10">
        <f t="shared" si="2"/>
        <v>204</v>
      </c>
      <c r="J25" s="10">
        <f t="shared" si="2"/>
        <v>88</v>
      </c>
      <c r="K25" s="10">
        <f>SUM(K7:K24)</f>
        <v>59</v>
      </c>
      <c r="L25" s="10">
        <f t="shared" si="2"/>
        <v>199</v>
      </c>
      <c r="M25" s="10">
        <f t="shared" si="2"/>
        <v>1367</v>
      </c>
      <c r="N25" s="10">
        <f t="shared" si="2"/>
        <v>21</v>
      </c>
      <c r="O25" s="10">
        <f t="shared" si="2"/>
        <v>31</v>
      </c>
      <c r="P25" s="10">
        <f t="shared" si="2"/>
        <v>15</v>
      </c>
      <c r="Q25" s="10">
        <f t="shared" si="2"/>
        <v>13</v>
      </c>
      <c r="R25" s="10">
        <f t="shared" si="2"/>
        <v>45</v>
      </c>
      <c r="S25" s="10">
        <f t="shared" si="2"/>
        <v>89</v>
      </c>
      <c r="T25" s="10">
        <f t="shared" si="2"/>
        <v>48</v>
      </c>
      <c r="U25" s="30">
        <f t="shared" si="2"/>
        <v>311</v>
      </c>
      <c r="V25" s="10">
        <f t="shared" si="2"/>
        <v>49</v>
      </c>
      <c r="W25" s="30">
        <f t="shared" si="2"/>
        <v>1119</v>
      </c>
      <c r="X25" s="30">
        <f t="shared" si="2"/>
        <v>1123</v>
      </c>
      <c r="Y25" s="10">
        <f t="shared" si="2"/>
        <v>43</v>
      </c>
      <c r="Z25" s="10">
        <f t="shared" si="2"/>
        <v>6</v>
      </c>
      <c r="AA25" s="10">
        <f t="shared" si="2"/>
        <v>21</v>
      </c>
      <c r="AB25" s="10">
        <f t="shared" si="2"/>
        <v>129</v>
      </c>
      <c r="AC25" s="10">
        <f t="shared" si="2"/>
        <v>3</v>
      </c>
      <c r="AD25" s="10">
        <f t="shared" si="2"/>
        <v>11</v>
      </c>
      <c r="AE25" s="10">
        <f t="shared" si="2"/>
        <v>359</v>
      </c>
      <c r="AF25" s="10">
        <f t="shared" si="2"/>
        <v>17</v>
      </c>
      <c r="AG25" s="10">
        <f t="shared" si="2"/>
        <v>3</v>
      </c>
      <c r="AH25" s="10">
        <f t="shared" si="2"/>
        <v>605</v>
      </c>
      <c r="AI25" s="30">
        <f t="shared" si="2"/>
        <v>799</v>
      </c>
      <c r="AJ25" s="10">
        <f t="shared" si="2"/>
        <v>396</v>
      </c>
      <c r="AK25" s="10">
        <f t="shared" si="2"/>
        <v>42</v>
      </c>
      <c r="AL25" s="10">
        <f t="shared" si="2"/>
        <v>46</v>
      </c>
      <c r="AM25" s="10">
        <f t="shared" si="2"/>
        <v>72</v>
      </c>
      <c r="AN25" s="10">
        <f t="shared" si="2"/>
        <v>140</v>
      </c>
      <c r="AO25" s="10">
        <f t="shared" si="2"/>
        <v>265</v>
      </c>
      <c r="AP25" s="10">
        <f t="shared" si="2"/>
        <v>567</v>
      </c>
      <c r="AQ25" s="10">
        <f t="shared" si="2"/>
        <v>1104</v>
      </c>
      <c r="AR25" s="10">
        <f t="shared" si="2"/>
        <v>114</v>
      </c>
      <c r="AS25" s="10">
        <f t="shared" si="2"/>
        <v>2</v>
      </c>
      <c r="AT25" s="10">
        <f t="shared" si="2"/>
        <v>1</v>
      </c>
      <c r="AU25" s="10">
        <f t="shared" si="2"/>
        <v>25</v>
      </c>
      <c r="AV25" s="10">
        <f t="shared" si="2"/>
        <v>6</v>
      </c>
      <c r="AW25" s="10">
        <f t="shared" si="2"/>
        <v>7</v>
      </c>
      <c r="AX25" s="10">
        <f t="shared" si="2"/>
        <v>43</v>
      </c>
      <c r="AY25" s="10">
        <f t="shared" si="2"/>
        <v>61</v>
      </c>
      <c r="AZ25" s="10">
        <f t="shared" si="2"/>
        <v>22</v>
      </c>
      <c r="BA25" s="10">
        <f t="shared" si="2"/>
        <v>3</v>
      </c>
      <c r="BB25" s="10">
        <f t="shared" si="2"/>
        <v>5</v>
      </c>
      <c r="BC25" s="10">
        <f t="shared" si="2"/>
        <v>3</v>
      </c>
      <c r="BD25" s="10">
        <f t="shared" si="2"/>
        <v>4</v>
      </c>
      <c r="BE25" s="10">
        <f t="shared" si="2"/>
        <v>3</v>
      </c>
      <c r="BF25" s="10">
        <f t="shared" si="2"/>
        <v>1</v>
      </c>
      <c r="BG25" s="10">
        <f t="shared" si="2"/>
        <v>1</v>
      </c>
      <c r="BH25" s="10">
        <f t="shared" si="2"/>
        <v>44</v>
      </c>
      <c r="BI25" s="10">
        <f t="shared" si="2"/>
        <v>1</v>
      </c>
      <c r="BJ25" s="10">
        <f t="shared" si="2"/>
        <v>192</v>
      </c>
      <c r="BK25" s="10">
        <f t="shared" si="2"/>
        <v>5</v>
      </c>
      <c r="BL25" s="10">
        <f t="shared" si="2"/>
        <v>31</v>
      </c>
      <c r="BM25" s="10">
        <f t="shared" si="2"/>
        <v>11</v>
      </c>
      <c r="BN25" s="10">
        <f t="shared" si="2"/>
        <v>1</v>
      </c>
      <c r="BO25" s="10">
        <f t="shared" si="2"/>
        <v>1</v>
      </c>
      <c r="BP25" s="10">
        <f t="shared" si="2"/>
        <v>2</v>
      </c>
      <c r="BQ25" s="10">
        <f t="shared" ref="BQ25:DJ25" si="3">SUM(BQ7:BQ24)</f>
        <v>1</v>
      </c>
      <c r="BR25" s="10">
        <f t="shared" si="3"/>
        <v>8</v>
      </c>
      <c r="BS25" s="10">
        <f t="shared" si="3"/>
        <v>5</v>
      </c>
      <c r="BT25" s="10">
        <f t="shared" si="3"/>
        <v>1</v>
      </c>
      <c r="BU25" s="10">
        <f t="shared" si="3"/>
        <v>8</v>
      </c>
      <c r="BV25" s="10">
        <f t="shared" si="3"/>
        <v>2</v>
      </c>
      <c r="BW25" s="10">
        <f t="shared" si="3"/>
        <v>3</v>
      </c>
      <c r="BX25" s="10">
        <f t="shared" si="3"/>
        <v>2</v>
      </c>
      <c r="BY25" s="10">
        <f t="shared" si="3"/>
        <v>4</v>
      </c>
      <c r="BZ25" s="10">
        <f t="shared" si="3"/>
        <v>2</v>
      </c>
      <c r="CA25" s="10">
        <f t="shared" si="3"/>
        <v>2</v>
      </c>
      <c r="CB25" s="10">
        <f t="shared" si="3"/>
        <v>7</v>
      </c>
      <c r="CC25" s="10">
        <f t="shared" si="3"/>
        <v>1</v>
      </c>
      <c r="CD25" s="10">
        <f t="shared" si="3"/>
        <v>3</v>
      </c>
      <c r="CE25" s="10">
        <f t="shared" si="3"/>
        <v>76</v>
      </c>
      <c r="CF25" s="10">
        <f t="shared" si="3"/>
        <v>1</v>
      </c>
      <c r="CG25" s="10">
        <f t="shared" si="3"/>
        <v>3</v>
      </c>
      <c r="CH25" s="10">
        <f t="shared" si="3"/>
        <v>56</v>
      </c>
      <c r="CI25" s="10">
        <f t="shared" si="3"/>
        <v>47</v>
      </c>
      <c r="CJ25" s="10">
        <f t="shared" si="3"/>
        <v>1</v>
      </c>
      <c r="CK25" s="10">
        <f t="shared" si="3"/>
        <v>11</v>
      </c>
      <c r="CL25" s="10">
        <f t="shared" si="3"/>
        <v>3</v>
      </c>
      <c r="CM25" s="10">
        <f t="shared" si="3"/>
        <v>147</v>
      </c>
      <c r="CN25" s="10">
        <f t="shared" si="3"/>
        <v>196</v>
      </c>
      <c r="CO25" s="10">
        <f t="shared" si="3"/>
        <v>2</v>
      </c>
      <c r="CP25" s="10">
        <f t="shared" si="3"/>
        <v>100</v>
      </c>
      <c r="CQ25" s="10">
        <f t="shared" si="3"/>
        <v>223</v>
      </c>
      <c r="CR25" s="10">
        <f t="shared" si="3"/>
        <v>317</v>
      </c>
      <c r="CS25" s="10">
        <f t="shared" si="3"/>
        <v>579</v>
      </c>
      <c r="CT25" s="10">
        <f t="shared" si="3"/>
        <v>118</v>
      </c>
      <c r="CU25" s="10">
        <f t="shared" si="3"/>
        <v>5</v>
      </c>
      <c r="CV25" s="10">
        <f t="shared" si="3"/>
        <v>71</v>
      </c>
      <c r="CW25" s="10">
        <f t="shared" si="3"/>
        <v>13</v>
      </c>
      <c r="CX25" s="10">
        <f t="shared" si="3"/>
        <v>190</v>
      </c>
      <c r="CY25" s="10">
        <f t="shared" si="3"/>
        <v>16</v>
      </c>
      <c r="CZ25" s="10">
        <f t="shared" si="3"/>
        <v>6</v>
      </c>
      <c r="DA25" s="10">
        <f t="shared" si="3"/>
        <v>5</v>
      </c>
      <c r="DB25" s="10">
        <f t="shared" si="3"/>
        <v>11</v>
      </c>
      <c r="DC25" s="10">
        <f t="shared" si="3"/>
        <v>8</v>
      </c>
      <c r="DD25" s="10">
        <f t="shared" si="3"/>
        <v>48</v>
      </c>
      <c r="DE25" s="10">
        <f t="shared" si="3"/>
        <v>4</v>
      </c>
      <c r="DF25" s="10">
        <f t="shared" si="3"/>
        <v>2</v>
      </c>
      <c r="DG25" s="10">
        <f t="shared" si="3"/>
        <v>2</v>
      </c>
      <c r="DH25" s="10">
        <f t="shared" si="3"/>
        <v>3</v>
      </c>
      <c r="DI25" s="10">
        <f t="shared" si="3"/>
        <v>4</v>
      </c>
      <c r="DJ25" s="31">
        <f t="shared" si="3"/>
        <v>564</v>
      </c>
      <c r="DK25" s="11">
        <f>SUM(DK7:DK24)</f>
        <v>12929</v>
      </c>
      <c r="DL25" s="23"/>
      <c r="DM25" s="34">
        <f>SUM(DM7:DM24)</f>
        <v>12365</v>
      </c>
    </row>
    <row r="27" spans="1:117" ht="15" x14ac:dyDescent="0.25">
      <c r="DJ27" s="16"/>
    </row>
    <row r="28" spans="1:117" ht="15" x14ac:dyDescent="0.25">
      <c r="C28" s="27"/>
      <c r="D28" t="s">
        <v>181</v>
      </c>
    </row>
    <row r="29" spans="1:117" ht="15" x14ac:dyDescent="0.25">
      <c r="C29" s="28"/>
      <c r="D29" t="s">
        <v>182</v>
      </c>
    </row>
    <row r="31" spans="1:117" x14ac:dyDescent="0.3">
      <c r="B31" s="78" t="e" vm="1">
        <v>#VALUE!</v>
      </c>
      <c r="C31" s="78"/>
    </row>
    <row r="32" spans="1:117" x14ac:dyDescent="0.3">
      <c r="B32" s="78"/>
      <c r="C32" s="78"/>
    </row>
  </sheetData>
  <mergeCells count="119">
    <mergeCell ref="B1:I1"/>
    <mergeCell ref="DK5:DK6"/>
    <mergeCell ref="AT5:AT6"/>
    <mergeCell ref="Z5:Z6"/>
    <mergeCell ref="AA5:AA6"/>
    <mergeCell ref="AB5:AB6"/>
    <mergeCell ref="AD5:AD6"/>
    <mergeCell ref="AE5:AE6"/>
    <mergeCell ref="AF5:AF6"/>
    <mergeCell ref="AY5:AY6"/>
    <mergeCell ref="AZ5:AZ6"/>
    <mergeCell ref="BA5:BA6"/>
    <mergeCell ref="AS5:AS6"/>
    <mergeCell ref="AU5:AU6"/>
    <mergeCell ref="AW5:AW6"/>
    <mergeCell ref="AX5:AX6"/>
    <mergeCell ref="BP5:BP6"/>
    <mergeCell ref="BQ5:BQ6"/>
    <mergeCell ref="BR5:BR6"/>
    <mergeCell ref="BS5:BS6"/>
    <mergeCell ref="BI5:BI6"/>
    <mergeCell ref="BJ5:BJ6"/>
    <mergeCell ref="BL5:BL6"/>
    <mergeCell ref="CS5:CS6"/>
    <mergeCell ref="R5:R6"/>
    <mergeCell ref="S5:S6"/>
    <mergeCell ref="T5:T6"/>
    <mergeCell ref="U5:U6"/>
    <mergeCell ref="V5:V6"/>
    <mergeCell ref="X5:X6"/>
    <mergeCell ref="Y5:Y6"/>
    <mergeCell ref="AQ5:AQ6"/>
    <mergeCell ref="AR5:AR6"/>
    <mergeCell ref="AJ5:AJ6"/>
    <mergeCell ref="AK5:AK6"/>
    <mergeCell ref="AL5:AL6"/>
    <mergeCell ref="AM5:AM6"/>
    <mergeCell ref="AN5:AN6"/>
    <mergeCell ref="AP5:AP6"/>
    <mergeCell ref="AO5:AO6"/>
    <mergeCell ref="AI5:AI6"/>
    <mergeCell ref="AC5:AC6"/>
    <mergeCell ref="W5:W6"/>
    <mergeCell ref="AG5:AG6"/>
    <mergeCell ref="AH5:AH6"/>
    <mergeCell ref="CU5:CU6"/>
    <mergeCell ref="CV5:CV6"/>
    <mergeCell ref="CW5:CW6"/>
    <mergeCell ref="CA5:CA6"/>
    <mergeCell ref="CB5:CB6"/>
    <mergeCell ref="CC5:CC6"/>
    <mergeCell ref="CD5:CD6"/>
    <mergeCell ref="CE5:CE6"/>
    <mergeCell ref="CR5:CR6"/>
    <mergeCell ref="CL5:CL6"/>
    <mergeCell ref="CM5:CM6"/>
    <mergeCell ref="CN5:CN6"/>
    <mergeCell ref="CO5:CO6"/>
    <mergeCell ref="CP5:CP6"/>
    <mergeCell ref="CQ5:CQ6"/>
    <mergeCell ref="CF5:CF6"/>
    <mergeCell ref="CG5:CG6"/>
    <mergeCell ref="CH5:CH6"/>
    <mergeCell ref="CI5:CI6"/>
    <mergeCell ref="CT5:CT6"/>
    <mergeCell ref="DD5:DD6"/>
    <mergeCell ref="DE5:DE6"/>
    <mergeCell ref="DF5:DF6"/>
    <mergeCell ref="DG5:DG6"/>
    <mergeCell ref="DH5:DH6"/>
    <mergeCell ref="DI5:DI6"/>
    <mergeCell ref="CX5:CX6"/>
    <mergeCell ref="CY5:CY6"/>
    <mergeCell ref="CZ5:CZ6"/>
    <mergeCell ref="DA5:DA6"/>
    <mergeCell ref="DB5:DB6"/>
    <mergeCell ref="DC5:DC6"/>
    <mergeCell ref="BC5:BC6"/>
    <mergeCell ref="BF5:BF6"/>
    <mergeCell ref="BG5:BG6"/>
    <mergeCell ref="AV5:AV6"/>
    <mergeCell ref="CJ5:CJ6"/>
    <mergeCell ref="CK5:CK6"/>
    <mergeCell ref="BZ5:BZ6"/>
    <mergeCell ref="BT5:BT6"/>
    <mergeCell ref="BU5:BU6"/>
    <mergeCell ref="BV5:BV6"/>
    <mergeCell ref="BW5:BW6"/>
    <mergeCell ref="BX5:BX6"/>
    <mergeCell ref="BY5:BY6"/>
    <mergeCell ref="BK5:BK6"/>
    <mergeCell ref="BM5:BM6"/>
    <mergeCell ref="BO5:BO6"/>
    <mergeCell ref="BD5:BD6"/>
    <mergeCell ref="BE5:BE6"/>
    <mergeCell ref="B31:C32"/>
    <mergeCell ref="A4:A6"/>
    <mergeCell ref="DM5:DM6"/>
    <mergeCell ref="B4:B6"/>
    <mergeCell ref="C4:DK4"/>
    <mergeCell ref="Q5:Q6"/>
    <mergeCell ref="K5:K6"/>
    <mergeCell ref="L5:L6"/>
    <mergeCell ref="M5:M6"/>
    <mergeCell ref="N5:N6"/>
    <mergeCell ref="O5:O6"/>
    <mergeCell ref="P5:P6"/>
    <mergeCell ref="DJ5:DJ6"/>
    <mergeCell ref="C5:C6"/>
    <mergeCell ref="D5:D6"/>
    <mergeCell ref="E5:E6"/>
    <mergeCell ref="F5:F6"/>
    <mergeCell ref="G5:G6"/>
    <mergeCell ref="H5:H6"/>
    <mergeCell ref="I5:I6"/>
    <mergeCell ref="J5:J6"/>
    <mergeCell ref="BN5:BN6"/>
    <mergeCell ref="BH5:BH6"/>
    <mergeCell ref="BB5:BB6"/>
  </mergeCells>
  <phoneticPr fontId="3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8" zoomScaleNormal="100" workbookViewId="0">
      <selection activeCell="A33" sqref="A33:B34"/>
    </sheetView>
  </sheetViews>
  <sheetFormatPr defaultRowHeight="14.4" x14ac:dyDescent="0.3"/>
  <cols>
    <col min="1" max="1" width="15.109375" bestFit="1" customWidth="1"/>
    <col min="2" max="2" width="10.33203125" bestFit="1" customWidth="1"/>
    <col min="3" max="3" width="9.44140625" bestFit="1" customWidth="1"/>
    <col min="4" max="5" width="9.5546875" bestFit="1" customWidth="1"/>
    <col min="6" max="6" width="9.6640625" bestFit="1" customWidth="1"/>
    <col min="7" max="7" width="9.5546875" customWidth="1"/>
    <col min="8" max="8" width="9.5546875" bestFit="1" customWidth="1"/>
    <col min="9" max="9" width="9.5546875" customWidth="1"/>
    <col min="10" max="10" width="9.5546875" bestFit="1" customWidth="1"/>
    <col min="11" max="11" width="9.5546875" customWidth="1"/>
    <col min="12" max="12" width="9.5546875" bestFit="1" customWidth="1"/>
    <col min="13" max="13" width="9.5546875" customWidth="1"/>
    <col min="14" max="14" width="10.5546875" bestFit="1" customWidth="1"/>
    <col min="15" max="15" width="10.5546875" customWidth="1"/>
    <col min="16" max="16" width="9.33203125" bestFit="1" customWidth="1"/>
    <col min="17" max="17" width="9.33203125" customWidth="1"/>
  </cols>
  <sheetData>
    <row r="1" spans="1:9" ht="23.25" x14ac:dyDescent="0.35">
      <c r="A1" s="69" t="s">
        <v>192</v>
      </c>
    </row>
    <row r="2" spans="1:9" ht="15.75" customHeight="1" x14ac:dyDescent="0.25">
      <c r="A2" s="75" t="s">
        <v>199</v>
      </c>
    </row>
    <row r="4" spans="1:9" ht="15" x14ac:dyDescent="0.25">
      <c r="B4" s="112" t="s">
        <v>172</v>
      </c>
      <c r="C4" s="113"/>
      <c r="D4" s="113"/>
      <c r="E4" s="114"/>
      <c r="F4" s="109" t="s">
        <v>175</v>
      </c>
      <c r="G4" s="110"/>
      <c r="H4" s="110"/>
      <c r="I4" s="111"/>
    </row>
    <row r="5" spans="1:9" ht="15" x14ac:dyDescent="0.25">
      <c r="A5" s="48" t="s">
        <v>171</v>
      </c>
      <c r="B5" s="35" t="s">
        <v>173</v>
      </c>
      <c r="C5" s="35" t="s">
        <v>179</v>
      </c>
      <c r="D5" s="35" t="s">
        <v>174</v>
      </c>
      <c r="E5" s="35" t="s">
        <v>179</v>
      </c>
      <c r="F5" s="38" t="s">
        <v>173</v>
      </c>
      <c r="G5" s="38" t="s">
        <v>179</v>
      </c>
      <c r="H5" s="38" t="s">
        <v>174</v>
      </c>
      <c r="I5" s="38" t="s">
        <v>179</v>
      </c>
    </row>
    <row r="6" spans="1:9" ht="15" x14ac:dyDescent="0.25">
      <c r="A6" s="48" t="s">
        <v>167</v>
      </c>
      <c r="B6" s="9">
        <f>+'AA-EE'!C10+'AA-EE'!C11+'AA-EE'!C13+'AA-EE'!C14+'AA-EE'!C17+'AA-EE'!C23</f>
        <v>246</v>
      </c>
      <c r="C6" s="49">
        <f>+B6/$B$9</f>
        <v>0.34794908062234797</v>
      </c>
      <c r="D6" s="9">
        <f>+'AA-EE'!D10+'AA-EE'!D11+'AA-EE'!D13+'AA-EE'!D14+'AA-EE'!D17+'AA-EE'!D23</f>
        <v>471</v>
      </c>
      <c r="E6" s="49">
        <f>+D6/$D$9</f>
        <v>0.77467105263157898</v>
      </c>
      <c r="F6" s="9">
        <f>+'AA-EE'!F10+'AA-EE'!F11+'AA-EE'!F13+'AA-EE'!F14+'AA-EE'!F17+'AA-EE'!F23</f>
        <v>2076</v>
      </c>
      <c r="G6" s="49">
        <f>+F6/$F$9</f>
        <v>0.72511351728955642</v>
      </c>
      <c r="H6" s="9">
        <f>+'AA-EE'!G10+'AA-EE'!G11+'AA-EE'!G13+'AA-EE'!G14+'AA-EE'!G17+'AA-EE'!G23</f>
        <v>4802</v>
      </c>
      <c r="I6" s="49">
        <f>+H6/$H$9</f>
        <v>0.87900421014094821</v>
      </c>
    </row>
    <row r="7" spans="1:9" ht="15" x14ac:dyDescent="0.25">
      <c r="A7" s="48" t="s">
        <v>168</v>
      </c>
      <c r="B7" s="9">
        <f>+'AA-EE'!C12+'AA-EE'!C15+'AA-EE'!C21+'AA-EE'!C22</f>
        <v>154</v>
      </c>
      <c r="C7" s="49">
        <f t="shared" ref="C7:C8" si="0">+B7/$B$9</f>
        <v>0.21782178217821782</v>
      </c>
      <c r="D7" s="9">
        <f>+'AA-EE'!D12+'AA-EE'!D15+'AA-EE'!D21+'AA-EE'!D22</f>
        <v>93</v>
      </c>
      <c r="E7" s="49">
        <f t="shared" ref="E7:E8" si="1">+D7/$D$9</f>
        <v>0.15296052631578946</v>
      </c>
      <c r="F7" s="9">
        <f>+'AA-EE'!F12+'AA-EE'!F15+'AA-EE'!F21+'AA-EE'!F22</f>
        <v>376</v>
      </c>
      <c r="G7" s="49">
        <f t="shared" ref="G7:G8" si="2">+F7/$F$9</f>
        <v>0.13133077191756898</v>
      </c>
      <c r="H7" s="9">
        <f>+'AA-EE'!G12+'AA-EE'!G15+'AA-EE'!G21+'AA-EE'!G22</f>
        <v>469</v>
      </c>
      <c r="I7" s="49">
        <f t="shared" ref="I7:I8" si="3">+H7/$H$9</f>
        <v>8.5850265421929348E-2</v>
      </c>
    </row>
    <row r="8" spans="1:9" ht="15" x14ac:dyDescent="0.25">
      <c r="A8" s="48" t="s">
        <v>166</v>
      </c>
      <c r="B8" s="9">
        <f>+'AA-EE'!C6+'AA-EE'!C7+'AA-EE'!C8+'AA-EE'!C9+'AA-EE'!C16+'AA-EE'!C18+'AA-EE'!C19+'AA-EE'!C20</f>
        <v>307</v>
      </c>
      <c r="C8" s="49">
        <f t="shared" si="0"/>
        <v>0.43422913719943423</v>
      </c>
      <c r="D8" s="9">
        <f>+'AA-EE'!D6+'AA-EE'!D7+'AA-EE'!D8+'AA-EE'!D9+'AA-EE'!D16+'AA-EE'!D18+'AA-EE'!D19+'AA-EE'!D20</f>
        <v>44</v>
      </c>
      <c r="E8" s="49">
        <f t="shared" si="1"/>
        <v>7.2368421052631582E-2</v>
      </c>
      <c r="F8" s="9">
        <f>+'AA-EE'!F6+'AA-EE'!F7+'AA-EE'!F8+'AA-EE'!F9+'AA-EE'!F16+'AA-EE'!F18+'AA-EE'!F19+'AA-EE'!F20</f>
        <v>411</v>
      </c>
      <c r="G8" s="49">
        <f t="shared" si="2"/>
        <v>0.1435557107928746</v>
      </c>
      <c r="H8" s="9">
        <f>+'AA-EE'!G6+'AA-EE'!G7+'AA-EE'!G8+'AA-EE'!G9+'AA-EE'!G16+'AA-EE'!G18+'AA-EE'!G19+'AA-EE'!G20</f>
        <v>192</v>
      </c>
      <c r="I8" s="49">
        <f t="shared" si="3"/>
        <v>3.5145524437122461E-2</v>
      </c>
    </row>
    <row r="9" spans="1:9" ht="15" x14ac:dyDescent="0.25">
      <c r="A9" s="48" t="s">
        <v>22</v>
      </c>
      <c r="B9" s="36">
        <f t="shared" ref="B9:I9" si="4">SUM(B6:B8)</f>
        <v>707</v>
      </c>
      <c r="C9" s="37">
        <f t="shared" si="4"/>
        <v>1</v>
      </c>
      <c r="D9" s="36">
        <f t="shared" si="4"/>
        <v>608</v>
      </c>
      <c r="E9" s="37">
        <f t="shared" si="4"/>
        <v>1</v>
      </c>
      <c r="F9" s="39">
        <f t="shared" si="4"/>
        <v>2863</v>
      </c>
      <c r="G9" s="40">
        <f t="shared" si="4"/>
        <v>1</v>
      </c>
      <c r="H9" s="39">
        <f t="shared" si="4"/>
        <v>5463</v>
      </c>
      <c r="I9" s="40">
        <f t="shared" si="4"/>
        <v>1</v>
      </c>
    </row>
    <row r="11" spans="1:9" ht="15" x14ac:dyDescent="0.25">
      <c r="B11" s="106" t="s">
        <v>176</v>
      </c>
      <c r="C11" s="107"/>
      <c r="D11" s="107"/>
      <c r="E11" s="108"/>
      <c r="F11" s="103" t="s">
        <v>177</v>
      </c>
      <c r="G11" s="104"/>
      <c r="H11" s="104"/>
      <c r="I11" s="105"/>
    </row>
    <row r="12" spans="1:9" ht="15" x14ac:dyDescent="0.25">
      <c r="B12" s="41" t="s">
        <v>173</v>
      </c>
      <c r="C12" s="41" t="s">
        <v>179</v>
      </c>
      <c r="D12" s="41" t="s">
        <v>174</v>
      </c>
      <c r="E12" s="41" t="s">
        <v>179</v>
      </c>
      <c r="F12" s="3" t="s">
        <v>173</v>
      </c>
      <c r="G12" s="3" t="s">
        <v>179</v>
      </c>
      <c r="H12" s="3" t="s">
        <v>174</v>
      </c>
      <c r="I12" s="3" t="s">
        <v>179</v>
      </c>
    </row>
    <row r="13" spans="1:9" ht="15" x14ac:dyDescent="0.25">
      <c r="B13" s="9">
        <f>+MM!AF10+MM!AF11+MM!AF13+MM!AF14+MM!AF17+MM!AF23</f>
        <v>2826</v>
      </c>
      <c r="C13" s="49">
        <f>+B13/$B$16</f>
        <v>0.54703832752613235</v>
      </c>
      <c r="D13" s="9">
        <f>+MM!AC10+MM!AC11+MM!AC13+MM!AC14+MM!AC17+MM!AC23</f>
        <v>2121</v>
      </c>
      <c r="E13" s="49">
        <f>+D13/$D$16</f>
        <v>0.85524193548387095</v>
      </c>
      <c r="F13" s="9">
        <f>+SS!DM11+SS!DM12+SS!DM14+SS!DM15+SS!DM18+SS!DM24</f>
        <v>6701</v>
      </c>
      <c r="G13" s="49">
        <f>+F13/$F$16</f>
        <v>0.54193287505054588</v>
      </c>
      <c r="H13" s="9">
        <f>+SS!DJ11+SS!DJ12+SS!DJ14+SS!DJ15+SS!DJ18+SS!DJ24</f>
        <v>281</v>
      </c>
      <c r="I13" s="49">
        <f>+H13/$H$16</f>
        <v>0.49822695035460995</v>
      </c>
    </row>
    <row r="14" spans="1:9" ht="15" x14ac:dyDescent="0.25">
      <c r="B14" s="9">
        <f>+MM!AF12+MM!AF15+MM!AF21+MM!AF22</f>
        <v>941</v>
      </c>
      <c r="C14" s="49">
        <f>+B14/$B$16</f>
        <v>0.18215253581107241</v>
      </c>
      <c r="D14" s="9">
        <f>+MM!AC12+MM!AC15+MM!AC21+MM!AC22</f>
        <v>225</v>
      </c>
      <c r="E14" s="49">
        <f>+D14/$D$16</f>
        <v>9.0725806451612906E-2</v>
      </c>
      <c r="F14" s="9">
        <f>+SS!DM13+SS!DM16+SS!DM22+SS!DM23</f>
        <v>2457</v>
      </c>
      <c r="G14" s="49">
        <f>+F14/$F$16</f>
        <v>0.19870602507076426</v>
      </c>
      <c r="H14" s="9">
        <f>+SS!DJ13+SS!DJ16+SS!DJ22+SS!DJ23</f>
        <v>184</v>
      </c>
      <c r="I14" s="49">
        <f>+H14/$H$16</f>
        <v>0.32624113475177308</v>
      </c>
    </row>
    <row r="15" spans="1:9" ht="15" x14ac:dyDescent="0.25">
      <c r="B15" s="9">
        <f>+MM!AF6+MM!AF7+MM!AF8+MM!AF9+MM!AF16+MM!AF18+MM!AF19+MM!AF20</f>
        <v>1399</v>
      </c>
      <c r="C15" s="49">
        <f>+B15/$B$16</f>
        <v>0.27080913666279521</v>
      </c>
      <c r="D15" s="9">
        <f>+MM!AC6+MM!AC7+MM!AC8+MM!AC9+MM!AC16+MM!AC18+MM!AC19+MM!AC20</f>
        <v>134</v>
      </c>
      <c r="E15" s="49">
        <f>+D15/$D$16</f>
        <v>5.4032258064516128E-2</v>
      </c>
      <c r="F15" s="9">
        <f>+SS!DM7+SS!DM8+SS!DM9+SS!DM10+SS!DM17+SS!DM19+SS!DM20+SS!DM21</f>
        <v>3207</v>
      </c>
      <c r="G15" s="49">
        <f>+F15/$F$16</f>
        <v>0.25936109987868983</v>
      </c>
      <c r="H15" s="9">
        <f>+SS!DJ7+SS!DJ8+SS!DJ9+SS!DJ10+SS!DJ17+SS!DJ19+SS!DJ20+SS!DJ21</f>
        <v>99</v>
      </c>
      <c r="I15" s="49">
        <f>+H15/$H$16</f>
        <v>0.17553191489361702</v>
      </c>
    </row>
    <row r="16" spans="1:9" ht="15" x14ac:dyDescent="0.25">
      <c r="B16" s="7">
        <f t="shared" ref="B16:G16" si="5">SUM(B13:B15)</f>
        <v>5166</v>
      </c>
      <c r="C16" s="42">
        <f t="shared" si="5"/>
        <v>1</v>
      </c>
      <c r="D16" s="7">
        <f t="shared" si="5"/>
        <v>2480</v>
      </c>
      <c r="E16" s="42">
        <f t="shared" si="5"/>
        <v>1</v>
      </c>
      <c r="F16" s="5">
        <f t="shared" si="5"/>
        <v>12365</v>
      </c>
      <c r="G16" s="43">
        <f t="shared" si="5"/>
        <v>1</v>
      </c>
      <c r="H16" s="5">
        <f>SUM(H13:H15)</f>
        <v>564</v>
      </c>
      <c r="I16" s="17">
        <f>SUM(I13:I15)</f>
        <v>1</v>
      </c>
    </row>
    <row r="20" spans="1:8" ht="16.5" customHeight="1" x14ac:dyDescent="0.25">
      <c r="B20" s="115" t="s">
        <v>183</v>
      </c>
      <c r="C20" s="116"/>
      <c r="D20" s="116"/>
      <c r="E20" s="116"/>
      <c r="F20" s="116"/>
      <c r="G20" s="117"/>
    </row>
    <row r="21" spans="1:8" ht="6" customHeight="1" x14ac:dyDescent="0.25"/>
    <row r="22" spans="1:8" ht="15" x14ac:dyDescent="0.25">
      <c r="A22" s="48" t="s">
        <v>171</v>
      </c>
      <c r="B22" s="46" t="s">
        <v>28</v>
      </c>
      <c r="C22" s="47" t="s">
        <v>71</v>
      </c>
      <c r="D22" s="47" t="s">
        <v>73</v>
      </c>
      <c r="E22" s="47" t="s">
        <v>74</v>
      </c>
      <c r="F22" s="47" t="s">
        <v>85</v>
      </c>
      <c r="G22" s="47" t="s">
        <v>22</v>
      </c>
    </row>
    <row r="23" spans="1:8" ht="15" x14ac:dyDescent="0.25">
      <c r="A23" s="48" t="s">
        <v>167</v>
      </c>
      <c r="B23" s="9">
        <f>+MM!F10+MM!F11+MM!F13+MM!F14+MM!F17+MM!F23</f>
        <v>524</v>
      </c>
      <c r="C23" s="9">
        <f>+SS!U11+SS!U12+SS!U14+SS!U15+SS!U18+SS!U24</f>
        <v>147</v>
      </c>
      <c r="D23" s="9">
        <f>+SS!W11+SS!W12+SS!W14+SS!W15+SS!W18+SS!W24</f>
        <v>538</v>
      </c>
      <c r="E23" s="9">
        <f>+SS!X11+SS!X12+SS!X14+SS!X15+SS!X18+SS!X24</f>
        <v>382</v>
      </c>
      <c r="F23" s="9">
        <f>+SS!AI11+SS!AI12+SS!AI14+SS!AI15+SS!AI18+SS!AI24</f>
        <v>500</v>
      </c>
      <c r="G23" s="18">
        <f>+B23+C23+D23+E23+F23</f>
        <v>2091</v>
      </c>
    </row>
    <row r="24" spans="1:8" ht="15" x14ac:dyDescent="0.25">
      <c r="A24" s="48" t="s">
        <v>168</v>
      </c>
      <c r="B24" s="9">
        <f>+MM!F12+MM!F15+MM!F21+MM!F22</f>
        <v>114</v>
      </c>
      <c r="C24" s="9">
        <f>+SS!U13+SS!U16+SS!U22+SS!U23</f>
        <v>68</v>
      </c>
      <c r="D24" s="9">
        <f>+SS!W13+SS!W16+SS!W22+SS!W23</f>
        <v>203</v>
      </c>
      <c r="E24" s="9">
        <f>+SS!X13+SS!X16+SS!X22+SS!X23</f>
        <v>266</v>
      </c>
      <c r="F24" s="9">
        <f>+SS!AI13+SS!AI16+SS!AI22+SS!AI23</f>
        <v>181</v>
      </c>
      <c r="G24" s="18">
        <f t="shared" ref="G24:G25" si="6">+B24+C24+D24+E24+F24</f>
        <v>832</v>
      </c>
    </row>
    <row r="25" spans="1:8" ht="15" x14ac:dyDescent="0.25">
      <c r="A25" s="48" t="s">
        <v>166</v>
      </c>
      <c r="B25" s="9">
        <f>+MM!F6+MM!F7+MM!F8+MM!F9+MM!F16+MM!F18+MM!F19+MM!F20</f>
        <v>134</v>
      </c>
      <c r="C25" s="9">
        <f>+SS!U7+SS!U8+SS!U9+SS!U10+SS!U17+SS!U19+SS!U20+SS!U21</f>
        <v>96</v>
      </c>
      <c r="D25" s="9">
        <f>+SS!W7+SS!W8+SS!W9+SS!W10+SS!W17+SS!W19+SS!W20+SS!W21</f>
        <v>378</v>
      </c>
      <c r="E25" s="9">
        <f>+SS!X7+SS!X8+SS!X9+SS!X10+SS!X17+SS!X19+SS!X20+SS!X21</f>
        <v>475</v>
      </c>
      <c r="F25" s="9">
        <f>+SS!AI7+SS!AI8+SS!AI9+SS!AI10+SS!AI17+SS!AI19+SS!AI20+SS!AI21</f>
        <v>118</v>
      </c>
      <c r="G25" s="18">
        <f t="shared" si="6"/>
        <v>1201</v>
      </c>
    </row>
    <row r="26" spans="1:8" ht="15" x14ac:dyDescent="0.25">
      <c r="A26" s="48" t="s">
        <v>22</v>
      </c>
      <c r="B26" s="19">
        <f t="shared" ref="B26:G26" si="7">SUM(B23:B25)</f>
        <v>772</v>
      </c>
      <c r="C26" s="19">
        <f t="shared" si="7"/>
        <v>311</v>
      </c>
      <c r="D26" s="19">
        <f t="shared" si="7"/>
        <v>1119</v>
      </c>
      <c r="E26" s="19">
        <f t="shared" si="7"/>
        <v>1123</v>
      </c>
      <c r="F26" s="19">
        <f t="shared" si="7"/>
        <v>799</v>
      </c>
      <c r="G26" s="44">
        <f t="shared" si="7"/>
        <v>4124</v>
      </c>
    </row>
    <row r="29" spans="1:8" ht="15" x14ac:dyDescent="0.25">
      <c r="A29" s="25" t="s">
        <v>186</v>
      </c>
      <c r="B29" s="70" t="s">
        <v>187</v>
      </c>
      <c r="C29" s="70"/>
      <c r="D29" s="70"/>
      <c r="E29" s="70"/>
      <c r="F29" s="70"/>
      <c r="G29" s="70"/>
      <c r="H29" s="70"/>
    </row>
    <row r="30" spans="1:8" ht="15" x14ac:dyDescent="0.25">
      <c r="A30" s="25" t="s">
        <v>188</v>
      </c>
      <c r="B30" s="70" t="s">
        <v>190</v>
      </c>
      <c r="C30" s="70"/>
      <c r="D30" s="70"/>
      <c r="E30" s="70"/>
      <c r="F30" s="70"/>
      <c r="G30" s="70"/>
      <c r="H30" s="70"/>
    </row>
    <row r="31" spans="1:8" ht="15" x14ac:dyDescent="0.25">
      <c r="A31" s="25" t="s">
        <v>189</v>
      </c>
      <c r="B31" s="70" t="s">
        <v>191</v>
      </c>
      <c r="C31" s="70"/>
      <c r="D31" s="70"/>
      <c r="E31" s="70"/>
      <c r="F31" s="70"/>
      <c r="G31" s="70"/>
      <c r="H31" s="70"/>
    </row>
    <row r="33" spans="1:2" x14ac:dyDescent="0.3">
      <c r="A33" s="78" t="e" vm="1">
        <v>#VALUE!</v>
      </c>
      <c r="B33" s="78"/>
    </row>
    <row r="34" spans="1:2" x14ac:dyDescent="0.3">
      <c r="A34" s="78"/>
      <c r="B34" s="78"/>
    </row>
  </sheetData>
  <mergeCells count="6">
    <mergeCell ref="A33:B34"/>
    <mergeCell ref="F11:I11"/>
    <mergeCell ref="B11:E11"/>
    <mergeCell ref="F4:I4"/>
    <mergeCell ref="B4:E4"/>
    <mergeCell ref="B20:G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AA-EE</vt:lpstr>
      <vt:lpstr>MM</vt:lpstr>
      <vt:lpstr>SS</vt:lpstr>
      <vt:lpstr>Gradi per Area G.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Attilio varengo</dc:creator>
  <cp:lastModifiedBy>User</cp:lastModifiedBy>
  <cp:lastPrinted>2023-11-15T15:28:17Z</cp:lastPrinted>
  <dcterms:created xsi:type="dcterms:W3CDTF">2023-11-14T20:17:51Z</dcterms:created>
  <dcterms:modified xsi:type="dcterms:W3CDTF">2023-11-15T15:28:29Z</dcterms:modified>
</cp:coreProperties>
</file>